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D:\Mes Documents\Documents Nathalie\FLORSYS\ProgrammesSources\Sources depuis Renater\branches\NC_dev\FLORSYS.4\Data\Documentation\"/>
    </mc:Choice>
  </mc:AlternateContent>
  <xr:revisionPtr revIDLastSave="0" documentId="13_ncr:1_{3BFDF72A-16B7-471B-8625-0CBF015A98BE}" xr6:coauthVersionLast="47" xr6:coauthVersionMax="47" xr10:uidLastSave="{00000000-0000-0000-0000-000000000000}"/>
  <bookViews>
    <workbookView xWindow="-96" yWindow="-96" windowWidth="23232" windowHeight="12432" tabRatio="763" firstSheet="4" activeTab="6" xr2:uid="{00000000-000D-0000-FFFF-FFFF00000000}"/>
  </bookViews>
  <sheets>
    <sheet name="OrganizationFLORSYS (1 plot)" sheetId="2" r:id="rId1"/>
    <sheet name="configFile.dat" sheetId="4" r:id="rId2"/>
    <sheet name="CropSeedLotContamination" sheetId="36" r:id="rId3"/>
    <sheet name="florsys.dat (1 plot)" sheetId="22" r:id="rId4"/>
    <sheet name="IAE" sheetId="38" r:id="rId5"/>
    <sheet name="Manure.dat" sheetId="7" r:id="rId6"/>
    <sheet name="ITK.dat (CroppingSystem)" sheetId="23" r:id="rId7"/>
    <sheet name="monospecific.dat" sheetId="18" r:id="rId8"/>
    <sheet name="FLORSYSoptions.dat" sheetId="40" r:id="rId9"/>
    <sheet name="Output.dat" sheetId="9" r:id="rId10"/>
    <sheet name="random.dat" sheetId="16" r:id="rId11"/>
    <sheet name="SeedBank(initial)" sheetId="10" r:id="rId12"/>
    <sheet name="FragmentBank(initial)" sheetId="39" r:id="rId13"/>
    <sheet name="seedImmigration.dat" sheetId="14" r:id="rId14"/>
    <sheet name="SoilClimate" sheetId="13" r:id="rId15"/>
    <sheet name="SoilStructure(initial)" sheetId="11" r:id="rId16"/>
    <sheet name="Sol.dat" sheetId="6" r:id="rId17"/>
    <sheet name="ToolWidth.dat" sheetId="8" r:id="rId18"/>
    <sheet name="Weather" sheetId="12" r:id="rId19"/>
    <sheet name="WeedDetection.dat" sheetId="33" r:id="rId20"/>
    <sheet name="weedPatch.dat" sheetId="17" r:id="rId21"/>
    <sheet name="Cropvarieties" sheetId="20" r:id="rId22"/>
    <sheet name="OrganizationFLORSYS (N plots)" sheetId="28" r:id="rId23"/>
    <sheet name="florsys.dat+plots.dat (N plots)" sheetId="24" r:id="rId24"/>
    <sheet name="dispersalXXX.dat" sheetId="35" r:id="rId25"/>
    <sheet name="parcellaire.dat" sheetId="25" r:id="rId26"/>
    <sheet name="califlopp.dat" sheetId="30" r:id="rId27"/>
    <sheet name="ConvertisseurOrganization" sheetId="1" r:id="rId28"/>
    <sheet name="Herbicide resistance" sheetId="37" r:id="rId29"/>
  </sheets>
  <definedNames>
    <definedName name="ouinon" localSheetId="28">#REF!</definedName>
    <definedName name="ouinon">#REF!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W55" i="23" l="1"/>
  <c r="E36" i="10" l="1"/>
  <c r="E55" i="10"/>
  <c r="E74" i="10"/>
  <c r="E93" i="10"/>
  <c r="E112" i="10"/>
  <c r="E131" i="10"/>
  <c r="E150" i="10"/>
  <c r="E169" i="10"/>
  <c r="E188" i="10"/>
  <c r="E207" i="10"/>
  <c r="E226" i="10"/>
  <c r="E245" i="10"/>
  <c r="E264" i="10"/>
  <c r="E282" i="10"/>
  <c r="E301" i="10"/>
  <c r="E320"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Nathalie</author>
    <author>NC</author>
    <author/>
    <author>sebastien.guyot</author>
  </authors>
  <commentList>
    <comment ref="B18" authorId="0" shapeId="0" xr:uid="{00000000-0006-0000-0600-000001000000}">
      <text>
        <r>
          <rPr>
            <b/>
            <sz val="9"/>
            <color indexed="81"/>
            <rFont val="Tahoma"/>
            <family val="2"/>
          </rPr>
          <t>Nathalie:</t>
        </r>
        <r>
          <rPr>
            <sz val="9"/>
            <color indexed="81"/>
            <rFont val="Tahoma"/>
            <family val="2"/>
          </rPr>
          <t xml:space="preserve">
LOW. Use this option for old equipment and/or bad treatement conditions
SUB_OPTIMUM Use this option for farmers with cattle who cannot always spray in optimum conditions
OPTIMUM. Use this option for farmers using efficient equipment and treatment in optimal conditions.
The choice of this value determines whether the minimum, mean or maximum herbicide efficiency given by ACTA (Mamarot &amp; Rodriguez, 1997, 2003) for the active ingredient 
</t>
        </r>
      </text>
    </comment>
    <comment ref="A22" authorId="0" shapeId="0" xr:uid="{00000000-0006-0000-0600-000002000000}">
      <text>
        <r>
          <rPr>
            <b/>
            <sz val="9"/>
            <color indexed="81"/>
            <rFont val="Tahoma"/>
            <family val="2"/>
          </rPr>
          <t>Nathalie:</t>
        </r>
        <r>
          <rPr>
            <sz val="9"/>
            <color indexed="81"/>
            <rFont val="Tahoma"/>
            <family val="2"/>
          </rPr>
          <t xml:space="preserve">
A management period (itinéraire technique) always starts with the PERIOD keyword and ends when the next period begins (next PERIOD keyword), or the REPEAT keyword is used (to repeat the initial rotation pattern until the end of the simulation) or the END keyword is given (end of file)</t>
        </r>
      </text>
    </comment>
    <comment ref="B26" authorId="1" shapeId="0" xr:uid="{00000000-0006-0000-0600-000003000000}">
      <text>
        <r>
          <rPr>
            <b/>
            <sz val="9"/>
            <color indexed="81"/>
            <rFont val="Tahoma"/>
            <family val="2"/>
          </rPr>
          <t>NC:</t>
        </r>
        <r>
          <rPr>
            <sz val="9"/>
            <color indexed="81"/>
            <rFont val="Tahoma"/>
            <family val="2"/>
          </rPr>
          <t xml:space="preserve">
SHREDDING is also accepted</t>
        </r>
      </text>
    </comment>
    <comment ref="G30" authorId="1" shapeId="0" xr:uid="{00000000-0006-0000-0600-000004000000}">
      <text>
        <r>
          <rPr>
            <b/>
            <sz val="9"/>
            <color indexed="81"/>
            <rFont val="Tahoma"/>
            <family val="2"/>
          </rPr>
          <t>NC:</t>
        </r>
        <r>
          <rPr>
            <sz val="9"/>
            <color indexed="81"/>
            <rFont val="Tahoma"/>
            <family val="2"/>
          </rPr>
          <t xml:space="preserve">
Proportion of tilled area. If &lt; 1, strip till along future crop rows.  If e.g. 0.2, 10% of interrow distance will be tilled, centered on crop row.</t>
        </r>
      </text>
    </comment>
    <comment ref="C41" authorId="2" shapeId="0" xr:uid="{00000000-0006-0000-0600-000005000000}">
      <text>
        <r>
          <rPr>
            <b/>
            <sz val="9"/>
            <color indexed="8"/>
            <rFont val="Tahoma"/>
            <family val="2"/>
          </rPr>
          <t xml:space="preserve">Nathalie Colbach:
</t>
        </r>
        <r>
          <rPr>
            <sz val="9"/>
            <color indexed="8"/>
            <rFont val="Tahoma"/>
            <family val="2"/>
          </rPr>
          <t>Orientation of crop rows = North - South</t>
        </r>
      </text>
    </comment>
    <comment ref="C42" authorId="2" shapeId="0" xr:uid="{00000000-0006-0000-0600-000006000000}">
      <text>
        <r>
          <rPr>
            <b/>
            <sz val="9"/>
            <color indexed="8"/>
            <rFont val="Tahoma"/>
            <family val="2"/>
          </rPr>
          <t xml:space="preserve">Nathalie Colbach:
</t>
        </r>
        <r>
          <rPr>
            <sz val="9"/>
            <color indexed="8"/>
            <rFont val="Tahoma"/>
            <family val="2"/>
          </rPr>
          <t>Sowing date in DDD YYYY</t>
        </r>
      </text>
    </comment>
    <comment ref="E42" authorId="2" shapeId="0" xr:uid="{00000000-0006-0000-0600-000007000000}">
      <text>
        <r>
          <rPr>
            <b/>
            <sz val="9"/>
            <color indexed="8"/>
            <rFont val="Tahoma"/>
            <family val="2"/>
          </rPr>
          <t xml:space="preserve">Nathalie Colbach:
</t>
        </r>
        <r>
          <rPr>
            <sz val="9"/>
            <color indexed="8"/>
            <rFont val="Tahoma"/>
            <family val="2"/>
          </rPr>
          <t>No broadcast sowing (therefore sowing in rows)</t>
        </r>
      </text>
    </comment>
    <comment ref="F42" authorId="2" shapeId="0" xr:uid="{00000000-0006-0000-0600-000008000000}">
      <text>
        <r>
          <rPr>
            <b/>
            <sz val="9"/>
            <color indexed="8"/>
            <rFont val="Tahoma"/>
            <family val="2"/>
          </rPr>
          <t xml:space="preserve">Nathalie Colbach:
</t>
        </r>
        <r>
          <rPr>
            <sz val="9"/>
            <color indexed="8"/>
            <rFont val="Tahoma"/>
            <family val="2"/>
          </rPr>
          <t>Interrow distance (cm)</t>
        </r>
      </text>
    </comment>
    <comment ref="G42" authorId="2" shapeId="0" xr:uid="{00000000-0006-0000-0600-000009000000}">
      <text>
        <r>
          <rPr>
            <b/>
            <sz val="9"/>
            <color indexed="8"/>
            <rFont val="Tahoma"/>
            <family val="2"/>
          </rPr>
          <t xml:space="preserve">Nathalie Colbach:
</t>
        </r>
        <r>
          <rPr>
            <sz val="9"/>
            <color indexed="8"/>
            <rFont val="Tahoma"/>
            <family val="2"/>
          </rPr>
          <t>Distance of first row of present crop to first row of first crop (here, present crop = first crop and therefore distance = 0)</t>
        </r>
      </text>
    </comment>
    <comment ref="H42" authorId="2" shapeId="0" xr:uid="{00000000-0006-0000-0600-00000A000000}">
      <text>
        <r>
          <rPr>
            <b/>
            <sz val="9"/>
            <color indexed="8"/>
            <rFont val="Tahoma"/>
            <family val="2"/>
          </rPr>
          <t xml:space="preserve">Nathalie Colbach:
</t>
        </r>
        <r>
          <rPr>
            <sz val="9"/>
            <color indexed="8"/>
            <rFont val="Tahoma"/>
            <family val="2"/>
          </rPr>
          <t>Thee crop plants are sown in a straight line.</t>
        </r>
      </text>
    </comment>
    <comment ref="I42" authorId="2" shapeId="0" xr:uid="{00000000-0006-0000-0600-00000B000000}">
      <text>
        <r>
          <rPr>
            <b/>
            <sz val="9"/>
            <color indexed="8"/>
            <rFont val="Tahoma"/>
            <family val="2"/>
          </rPr>
          <t xml:space="preserve">Nathalie Colbach:
</t>
        </r>
        <r>
          <rPr>
            <sz val="9"/>
            <color indexed="8"/>
            <rFont val="Tahoma"/>
            <family val="2"/>
          </rPr>
          <t>The distance between two successive crop plants is always the same (precision sowing)</t>
        </r>
      </text>
    </comment>
    <comment ref="C43" authorId="3" shapeId="0" xr:uid="{00000000-0006-0000-0600-00000C000000}">
      <text>
        <r>
          <rPr>
            <b/>
            <sz val="9"/>
            <color indexed="81"/>
            <rFont val="Tahoma"/>
            <family val="2"/>
          </rPr>
          <t>sebastien.guyot:</t>
        </r>
        <r>
          <rPr>
            <sz val="9"/>
            <color indexed="81"/>
            <rFont val="Tahoma"/>
            <family val="2"/>
          </rPr>
          <t xml:space="preserve">
number of sown crop (here only COLZA)</t>
        </r>
      </text>
    </comment>
    <comment ref="C44" authorId="2" shapeId="0" xr:uid="{00000000-0006-0000-0600-00000D000000}">
      <text>
        <r>
          <rPr>
            <b/>
            <sz val="9"/>
            <color indexed="8"/>
            <rFont val="Tahoma"/>
            <family val="2"/>
          </rPr>
          <t xml:space="preserve">Nathalie Colbach:
</t>
        </r>
        <r>
          <rPr>
            <sz val="9"/>
            <color indexed="8"/>
            <rFont val="Tahoma"/>
            <family val="2"/>
          </rPr>
          <t>Crop species!variety</t>
        </r>
      </text>
    </comment>
    <comment ref="D44" authorId="2" shapeId="0" xr:uid="{00000000-0006-0000-0600-00000E000000}">
      <text>
        <r>
          <rPr>
            <b/>
            <sz val="9"/>
            <color indexed="8"/>
            <rFont val="Tahoma"/>
            <family val="2"/>
          </rPr>
          <t xml:space="preserve">Nathalie Colbach:
</t>
        </r>
        <r>
          <rPr>
            <sz val="9"/>
            <color indexed="8"/>
            <rFont val="Tahoma"/>
            <family val="2"/>
          </rPr>
          <t>Primary crop = cash crop = commerical crop</t>
        </r>
      </text>
    </comment>
    <comment ref="E44" authorId="2" shapeId="0" xr:uid="{00000000-0006-0000-0600-00000F000000}">
      <text>
        <r>
          <rPr>
            <b/>
            <sz val="9"/>
            <color indexed="8"/>
            <rFont val="Tahoma"/>
            <family val="2"/>
          </rPr>
          <t xml:space="preserve">Nathalie Colbach:
</t>
        </r>
        <r>
          <rPr>
            <sz val="9"/>
            <color indexed="8"/>
            <rFont val="Tahoma"/>
            <family val="2"/>
          </rPr>
          <t>Sowing density in seeds/m²</t>
        </r>
      </text>
    </comment>
    <comment ref="F44" authorId="2" shapeId="0" xr:uid="{00000000-0006-0000-0600-000010000000}">
      <text>
        <r>
          <rPr>
            <b/>
            <sz val="9"/>
            <color indexed="8"/>
            <rFont val="Tahoma"/>
            <family val="2"/>
          </rPr>
          <t xml:space="preserve">Nathalie Colbach:
</t>
        </r>
        <r>
          <rPr>
            <sz val="9"/>
            <color indexed="8"/>
            <rFont val="Tahoma"/>
            <family val="2"/>
          </rPr>
          <t>Sowing depth (cm)</t>
        </r>
      </text>
    </comment>
    <comment ref="G44" authorId="0" shapeId="0" xr:uid="{00000000-0006-0000-0600-000011000000}">
      <text>
        <r>
          <rPr>
            <b/>
            <sz val="9"/>
            <color indexed="81"/>
            <rFont val="Tahoma"/>
            <family val="2"/>
          </rPr>
          <t>Nathalie:
Two options</t>
        </r>
        <r>
          <rPr>
            <sz val="9"/>
            <color indexed="81"/>
            <rFont val="Tahoma"/>
            <family val="2"/>
          </rPr>
          <t xml:space="preserve">
NONE = no weed seed contamination in sown crop seed lot
File name with weed seed contaminatino rates of sown crop seed lot (see CropSeedLotContamination sheet)</t>
        </r>
      </text>
    </comment>
    <comment ref="A62" authorId="0" shapeId="0" xr:uid="{00000000-0006-0000-0600-000012000000}">
      <text>
        <r>
          <rPr>
            <b/>
            <sz val="9"/>
            <color indexed="81"/>
            <rFont val="Tahoma"/>
            <family val="2"/>
          </rPr>
          <t>Nathalie:</t>
        </r>
        <r>
          <rPr>
            <sz val="9"/>
            <color indexed="81"/>
            <rFont val="Tahoma"/>
            <family val="2"/>
          </rPr>
          <t xml:space="preserve">
FUNGICIDE or SEED_FUNGICIDE are equivalent</t>
        </r>
      </text>
    </comment>
    <comment ref="H66" authorId="2" shapeId="0" xr:uid="{00000000-0006-0000-0600-000013000000}">
      <text>
        <r>
          <rPr>
            <b/>
            <sz val="9"/>
            <color indexed="8"/>
            <rFont val="Tahoma"/>
            <family val="2"/>
          </rPr>
          <t xml:space="preserve">Nathalie Colbach:
</t>
        </r>
        <r>
          <rPr>
            <sz val="9"/>
            <color indexed="8"/>
            <rFont val="Tahoma"/>
            <family val="2"/>
          </rPr>
          <t xml:space="preserve">Spraying mode = GLOBAL = whole field is sprayed.
Instead of GLOBAL, 0 can also be used (as in old file formats)
</t>
        </r>
      </text>
    </comment>
    <comment ref="H67" authorId="2" shapeId="0" xr:uid="{00000000-0006-0000-0600-000014000000}">
      <text>
        <r>
          <rPr>
            <b/>
            <sz val="9"/>
            <color indexed="8"/>
            <rFont val="Tahoma"/>
            <family val="2"/>
          </rPr>
          <t xml:space="preserve">Nathalie Colbach:
</t>
        </r>
        <r>
          <rPr>
            <sz val="9"/>
            <color indexed="8"/>
            <rFont val="Tahoma"/>
            <family val="2"/>
          </rPr>
          <t>Spraying mode = PATCH. Herbicide is only applied on a patch after a weed was detected
Instead of PATCH, 2 can also be used (as in old file formats)
If PATCH is used, a detection.dat file must be present, listing weed detection rates for different species, field zones and weed sizes (weedDetection.dat)</t>
        </r>
      </text>
    </comment>
    <comment ref="I67" authorId="2" shapeId="0" xr:uid="{00000000-0006-0000-0600-000015000000}">
      <text>
        <r>
          <rPr>
            <b/>
            <sz val="9"/>
            <color indexed="8"/>
            <rFont val="Tahoma"/>
            <family val="2"/>
          </rPr>
          <t xml:space="preserve">Nathalie Colbach:
</t>
        </r>
        <r>
          <rPr>
            <sz val="9"/>
            <color indexed="8"/>
            <rFont val="Tahoma"/>
            <family val="2"/>
          </rPr>
          <t xml:space="preserve">Width of spray (cm)
35 = value for spraying robot from Maillot T., Vioix J.-B. &amp; Colbach N. (2023) Site-specific herbicide spraying can control weeds as well as full spraying in the long-term. A simulation study. Computers and Electronics in Agriculture 214, 108338, https://doi.org/10.1016/j.compag.2023.108338
</t>
        </r>
      </text>
    </comment>
    <comment ref="J67" authorId="2" shapeId="0" xr:uid="{00000000-0006-0000-0600-000016000000}">
      <text>
        <r>
          <rPr>
            <b/>
            <sz val="9"/>
            <color indexed="8"/>
            <rFont val="Tahoma"/>
            <family val="2"/>
          </rPr>
          <t xml:space="preserve">Nathalie Colbach:
</t>
        </r>
        <r>
          <rPr>
            <sz val="9"/>
            <color indexed="8"/>
            <rFont val="Tahoma"/>
            <family val="2"/>
          </rPr>
          <t xml:space="preserve">Sprayed distance before weed plant (cm)
5 = = value for spraying robot from Maillot T., Vioix J.-B. &amp; Colbach N. (2023) Site-specific herbicide spraying can control weeds as well as full spraying in the long-term. A simulation study. Computers and Electronics in Agriculture 214, 108338, https://doi.org/10.1016/j.compag.2023.108338
</t>
        </r>
      </text>
    </comment>
    <comment ref="K67" authorId="2" shapeId="0" xr:uid="{00000000-0006-0000-0600-000017000000}">
      <text>
        <r>
          <rPr>
            <b/>
            <sz val="9"/>
            <color indexed="8"/>
            <rFont val="Tahoma"/>
            <family val="2"/>
          </rPr>
          <t xml:space="preserve">Nathalie Colbach:
</t>
        </r>
        <r>
          <rPr>
            <sz val="9"/>
            <color indexed="8"/>
            <rFont val="Tahoma"/>
            <family val="2"/>
          </rPr>
          <t xml:space="preserve">Sprayed distance after weed plant
5 = = value for spraying robot from Maillot T., Vioix J.-B. &amp; Colbach N. (2023) Site-specific herbicide spraying can control weeds as well as full spraying in the long-term. A simulation study. Computers and Electronics in Agriculture 214, 108338, https://doi.org/10.1016/j.compag.2023.108338
</t>
        </r>
      </text>
    </comment>
    <comment ref="H68" authorId="2" shapeId="0" xr:uid="{00000000-0006-0000-0600-000018000000}">
      <text>
        <r>
          <rPr>
            <b/>
            <sz val="9"/>
            <color indexed="8"/>
            <rFont val="Tahoma"/>
            <family val="2"/>
          </rPr>
          <t xml:space="preserve">Nathalie Colbach:
</t>
        </r>
        <r>
          <rPr>
            <sz val="9"/>
            <color indexed="8"/>
            <rFont val="Tahoma"/>
            <family val="2"/>
          </rPr>
          <t>Spraying mode = LOCAL (either row or interrow)
Instead of LOCAL, 1 can also be used (as in old file formats)</t>
        </r>
      </text>
    </comment>
    <comment ref="I68" authorId="2" shapeId="0" xr:uid="{00000000-0006-0000-0600-000019000000}">
      <text>
        <r>
          <rPr>
            <b/>
            <sz val="9"/>
            <color indexed="8"/>
            <rFont val="Tahoma"/>
            <family val="2"/>
          </rPr>
          <t xml:space="preserve">Nathalie Colbach:
</t>
        </r>
        <r>
          <rPr>
            <sz val="9"/>
            <color indexed="8"/>
            <rFont val="Tahoma"/>
            <family val="2"/>
          </rPr>
          <t>Only the crop row is sprayed</t>
        </r>
      </text>
    </comment>
    <comment ref="J68" authorId="2" shapeId="0" xr:uid="{00000000-0006-0000-0600-00001A000000}">
      <text>
        <r>
          <rPr>
            <b/>
            <sz val="9"/>
            <color indexed="8"/>
            <rFont val="Tahoma"/>
            <family val="2"/>
          </rPr>
          <t xml:space="preserve">Nathalie Colbach:
</t>
        </r>
        <r>
          <rPr>
            <sz val="9"/>
            <color indexed="8"/>
            <rFont val="Tahoma"/>
            <family val="2"/>
          </rPr>
          <t>The spray width in cm</t>
        </r>
      </text>
    </comment>
    <comment ref="H69" authorId="2" shapeId="0" xr:uid="{00000000-0006-0000-0600-00001B000000}">
      <text>
        <r>
          <rPr>
            <b/>
            <sz val="9"/>
            <color indexed="8"/>
            <rFont val="Tahoma"/>
            <family val="2"/>
          </rPr>
          <t xml:space="preserve">Nathalie Colbach:
</t>
        </r>
        <r>
          <rPr>
            <sz val="9"/>
            <color indexed="8"/>
            <rFont val="Tahoma"/>
            <family val="2"/>
          </rPr>
          <t xml:space="preserve">optional keyword. IF indicates that the herbicide is sprayed on the day when the density of a given species (listed later) exceeds a given threshold (listed later). If the density is not exceeded before a given date (given later), then operation is not carried out
</t>
        </r>
      </text>
    </comment>
    <comment ref="I69" authorId="0" shapeId="0" xr:uid="{00000000-0006-0000-0600-00001C000000}">
      <text>
        <r>
          <rPr>
            <b/>
            <sz val="9"/>
            <color indexed="81"/>
            <rFont val="Tahoma"/>
            <family val="2"/>
          </rPr>
          <t>Nathalie:</t>
        </r>
        <r>
          <rPr>
            <sz val="9"/>
            <color indexed="81"/>
            <rFont val="Tahoma"/>
            <family val="2"/>
          </rPr>
          <t xml:space="preserve">
end date of potential spraying period starting (in this example) on 86 2006</t>
        </r>
      </text>
    </comment>
    <comment ref="K69" authorId="0" shapeId="0" xr:uid="{00000000-0006-0000-0600-00001D000000}">
      <text>
        <r>
          <rPr>
            <b/>
            <sz val="9"/>
            <color indexed="81"/>
            <rFont val="Tahoma"/>
            <family val="2"/>
          </rPr>
          <t>Nathalie:</t>
        </r>
        <r>
          <rPr>
            <sz val="9"/>
            <color indexed="81"/>
            <rFont val="Tahoma"/>
            <family val="2"/>
          </rPr>
          <t xml:space="preserve">
target species triggering operation. Either indicate one of the weed species listed in species.dat, or choose ALL, MONOCOT or DICOT</t>
        </r>
      </text>
    </comment>
    <comment ref="L69" authorId="0" shapeId="0" xr:uid="{00000000-0006-0000-0600-00001E000000}">
      <text>
        <r>
          <rPr>
            <b/>
            <sz val="9"/>
            <color indexed="81"/>
            <rFont val="Tahoma"/>
            <family val="2"/>
          </rPr>
          <t>Nathalie:</t>
        </r>
        <r>
          <rPr>
            <sz val="9"/>
            <color indexed="81"/>
            <rFont val="Tahoma"/>
            <family val="2"/>
          </rPr>
          <t xml:space="preserve">
weed density threshold for triggering herbicide operatoin (plants/m²)</t>
        </r>
      </text>
    </comment>
    <comment ref="M69" authorId="2" shapeId="0" xr:uid="{00000000-0006-0000-0600-00001F000000}">
      <text>
        <r>
          <rPr>
            <b/>
            <sz val="9"/>
            <color indexed="8"/>
            <rFont val="Tahoma"/>
            <family val="2"/>
          </rPr>
          <t xml:space="preserve">Nathalie Colbach:
</t>
        </r>
        <r>
          <rPr>
            <sz val="9"/>
            <color indexed="8"/>
            <rFont val="Tahoma"/>
            <family val="2"/>
          </rPr>
          <t xml:space="preserve">Spraying mode = GLOBAL = whole field is sprayed.
Instead of GLOBAL, 0 can also be used (as in old file formats)
</t>
        </r>
      </text>
    </comment>
    <comment ref="E70" authorId="1" shapeId="0" xr:uid="{00000000-0006-0000-0600-000020000000}">
      <text>
        <r>
          <rPr>
            <b/>
            <sz val="9"/>
            <color indexed="81"/>
            <rFont val="Tahoma"/>
            <family val="2"/>
          </rPr>
          <t>NC:</t>
        </r>
        <r>
          <rPr>
            <sz val="9"/>
            <color indexed="81"/>
            <rFont val="Tahoma"/>
            <family val="2"/>
          </rPr>
          <t xml:space="preserve">
to simulate manual weeding (i.e. pulling out plants by hand)
- use MANUAL_WEEDING or DESHERBAGE_MANUAL as product
- put 1 L/HA as rate
- you can either apply manual weeding to the whole field (GLOBAL), only to itnerrow (INTERROW) or rows (ROW) with the same options as for actual herbicides
To simulate weeding with a hand-held hoe, see mechanical weeding</t>
        </r>
      </text>
    </comment>
    <comment ref="H70" authorId="2" shapeId="0" xr:uid="{00000000-0006-0000-0600-000021000000}">
      <text>
        <r>
          <rPr>
            <b/>
            <sz val="9"/>
            <color indexed="8"/>
            <rFont val="Tahoma"/>
            <family val="2"/>
          </rPr>
          <t xml:space="preserve">Nathalie Colbach:
</t>
        </r>
        <r>
          <rPr>
            <sz val="9"/>
            <color indexed="8"/>
            <rFont val="Tahoma"/>
            <family val="2"/>
          </rPr>
          <t xml:space="preserve">Spraying mode = GLOBAL = whole field is sprayed.
Instead of GLOBAL, 0 can also be used (as in old file formats)
</t>
        </r>
      </text>
    </comment>
    <comment ref="B102" authorId="1" shapeId="0" xr:uid="{00000000-0006-0000-0600-000022000000}">
      <text>
        <r>
          <rPr>
            <b/>
            <sz val="9"/>
            <color indexed="81"/>
            <rFont val="Tahoma"/>
            <family val="2"/>
          </rPr>
          <t>NC:</t>
        </r>
        <r>
          <rPr>
            <sz val="9"/>
            <color indexed="81"/>
            <rFont val="Tahoma"/>
            <family val="2"/>
          </rPr>
          <t xml:space="preserve">
TOPPING is also accepted</t>
        </r>
      </text>
    </comment>
    <comment ref="F111" authorId="0" shapeId="0" xr:uid="{00000000-0006-0000-0600-000023000000}">
      <text>
        <r>
          <rPr>
            <b/>
            <sz val="9"/>
            <color indexed="81"/>
            <rFont val="Tahoma"/>
            <family val="2"/>
          </rPr>
          <t>Nathalie:</t>
        </r>
        <r>
          <rPr>
            <sz val="9"/>
            <color indexed="81"/>
            <rFont val="Tahoma"/>
            <family val="2"/>
          </rPr>
          <t xml:space="preserve">
ammonium content in fertiliser (%, in [0,100]). This variable is used for the disease submodel.
Put 50% for ammonium-nitrate, 100% for pure ammonium and 75% for a mixture of both</t>
        </r>
      </text>
    </comment>
    <comment ref="B115" authorId="1" shapeId="0" xr:uid="{00000000-0006-0000-0600-000024000000}">
      <text>
        <r>
          <rPr>
            <b/>
            <sz val="9"/>
            <color indexed="81"/>
            <rFont val="Tahoma"/>
            <family val="2"/>
          </rPr>
          <t>NC 30062022:</t>
        </r>
        <r>
          <rPr>
            <sz val="9"/>
            <color indexed="81"/>
            <rFont val="Tahoma"/>
            <family val="2"/>
          </rPr>
          <t xml:space="preserve">
The following options are equivalent MANURE, FUMIER, ORGANIC_FERTILIZER, FERTILISATION_ORGANIQUE</t>
        </r>
      </text>
    </comment>
    <comment ref="E115" authorId="1" shapeId="0" xr:uid="{00000000-0006-0000-0600-000025000000}">
      <text>
        <r>
          <rPr>
            <b/>
            <sz val="9"/>
            <color indexed="81"/>
            <rFont val="Tahoma"/>
            <family val="2"/>
          </rPr>
          <t>NC:</t>
        </r>
        <r>
          <rPr>
            <sz val="9"/>
            <color indexed="81"/>
            <rFont val="Tahoma"/>
            <family val="2"/>
          </rPr>
          <t xml:space="preserve">
type of manure: type_A  (• fumier de bovins, ovins, caprins, chevaux), type_B (• lisiers de bovins, fumier de porcs, fumier de volailles riche en litière), type_C (• lisiers de procs, de volailles, fumier de volailles pauvre en litière, purin. Caution: does not have an effect at present in FLORSYS</t>
        </r>
      </text>
    </comment>
    <comment ref="F115" authorId="1" shapeId="0" xr:uid="{00000000-0006-0000-0600-000026000000}">
      <text>
        <r>
          <rPr>
            <b/>
            <sz val="9"/>
            <color indexed="81"/>
            <rFont val="Tahoma"/>
            <family val="2"/>
          </rPr>
          <t>NC:</t>
        </r>
        <r>
          <rPr>
            <sz val="9"/>
            <color indexed="81"/>
            <rFont val="Tahoma"/>
            <family val="2"/>
          </rPr>
          <t xml:space="preserve">
amount of manure spread fresh matter</t>
        </r>
      </text>
    </comment>
    <comment ref="I115" authorId="1" shapeId="0" xr:uid="{00000000-0006-0000-0600-000027000000}">
      <text>
        <r>
          <rPr>
            <b/>
            <sz val="9"/>
            <color indexed="81"/>
            <rFont val="Tahoma"/>
            <family val="2"/>
          </rPr>
          <t>NC 30/6/2022:</t>
        </r>
        <r>
          <rPr>
            <sz val="9"/>
            <color indexed="81"/>
            <rFont val="Tahoma"/>
            <family val="2"/>
          </rPr>
          <t xml:space="preserve">
mineral nitrogen content (kg N/fresh matter ton). Caution: nitrogen  effect only implemented in FLORSYS-N version and in TAKEALLSYS submodel (included in all FLORSYS versions)
Put -999 if unknown. FLORSYS will use default values</t>
        </r>
      </text>
    </comment>
    <comment ref="J115" authorId="1" shapeId="0" xr:uid="{00000000-0006-0000-0600-000028000000}">
      <text>
        <r>
          <rPr>
            <b/>
            <sz val="9"/>
            <color indexed="81"/>
            <rFont val="Tahoma"/>
            <family val="2"/>
          </rPr>
          <t>NC: 30062022</t>
        </r>
        <r>
          <rPr>
            <sz val="9"/>
            <color indexed="81"/>
            <rFont val="Tahoma"/>
            <family val="2"/>
          </rPr>
          <t xml:space="preserve">
Put NO_WEED_SEEDS if no weed seeds in organic fertilizer</t>
        </r>
      </text>
    </comment>
    <comment ref="E122" authorId="0" shapeId="0" xr:uid="{00000000-0006-0000-0600-000029000000}">
      <text>
        <r>
          <rPr>
            <b/>
            <sz val="9"/>
            <color indexed="81"/>
            <rFont val="Tahoma"/>
            <family val="2"/>
          </rPr>
          <t>Nathalie:</t>
        </r>
        <r>
          <rPr>
            <sz val="9"/>
            <color indexed="81"/>
            <rFont val="Tahoma"/>
            <family val="2"/>
          </rPr>
          <t xml:space="preserve">
Species of residues</t>
        </r>
      </text>
    </comment>
    <comment ref="G122" authorId="1" shapeId="0" xr:uid="{00000000-0006-0000-0600-00002A000000}">
      <text>
        <r>
          <rPr>
            <b/>
            <sz val="9"/>
            <color indexed="81"/>
            <rFont val="Tahoma"/>
            <family val="2"/>
          </rPr>
          <t>NC:</t>
        </r>
        <r>
          <rPr>
            <sz val="9"/>
            <color indexed="81"/>
            <rFont val="Tahoma"/>
            <family val="2"/>
          </rPr>
          <t xml:space="preserve">
ton fresh matter per ha</t>
        </r>
      </text>
    </comment>
    <comment ref="G134" authorId="1" shapeId="0" xr:uid="{00000000-0006-0000-0600-00002B000000}">
      <text>
        <r>
          <rPr>
            <b/>
            <sz val="9"/>
            <color indexed="81"/>
            <rFont val="Tahoma"/>
            <family val="2"/>
          </rPr>
          <t>NC:</t>
        </r>
        <r>
          <rPr>
            <sz val="9"/>
            <color indexed="81"/>
            <rFont val="Tahoma"/>
            <family val="2"/>
          </rPr>
          <t xml:space="preserve">
is cut straw exported or not (YES/NO)</t>
        </r>
      </text>
    </comment>
    <comment ref="E149" authorId="2" shapeId="0" xr:uid="{00000000-0006-0000-0600-00002C000000}">
      <text>
        <r>
          <rPr>
            <b/>
            <sz val="9"/>
            <color indexed="8"/>
            <rFont val="Tahoma"/>
            <family val="2"/>
          </rPr>
          <t xml:space="preserve">Nathalie Colbach:
</t>
        </r>
        <r>
          <rPr>
            <sz val="9"/>
            <color indexed="8"/>
            <rFont val="Tahoma"/>
            <family val="2"/>
          </rPr>
          <t>Sowing density in seeds/m²</t>
        </r>
      </text>
    </comment>
    <comment ref="G149" authorId="0" shapeId="0" xr:uid="{00000000-0006-0000-0600-00002D000000}">
      <text>
        <r>
          <rPr>
            <b/>
            <sz val="9"/>
            <color indexed="81"/>
            <rFont val="Tahoma"/>
            <family val="2"/>
          </rPr>
          <t>Nathalie:
Two options</t>
        </r>
        <r>
          <rPr>
            <sz val="9"/>
            <color indexed="81"/>
            <rFont val="Tahoma"/>
            <family val="2"/>
          </rPr>
          <t xml:space="preserve">
NONE = no weed seed contamination in sown crop seed lot
File name with weed seed contaminatino rates of sown crop seed lot (see CropSeedLotContamination sheet)</t>
        </r>
      </text>
    </comment>
    <comment ref="A150" authorId="0" shapeId="0" xr:uid="{00000000-0006-0000-0600-00002E000000}">
      <text>
        <r>
          <rPr>
            <b/>
            <sz val="9"/>
            <color indexed="81"/>
            <rFont val="Tahoma"/>
            <family val="2"/>
          </rPr>
          <t>Nathalie:</t>
        </r>
        <r>
          <rPr>
            <sz val="9"/>
            <color indexed="81"/>
            <rFont val="Tahoma"/>
            <family val="2"/>
          </rPr>
          <t xml:space="preserve">
FUNGICIDE or SEED_FUNGICIDE are equivalent</t>
        </r>
      </text>
    </comment>
    <comment ref="F167" authorId="1" shapeId="0" xr:uid="{00000000-0006-0000-0600-00002F000000}">
      <text>
        <r>
          <rPr>
            <b/>
            <sz val="9"/>
            <color indexed="81"/>
            <rFont val="Tahoma"/>
            <family val="2"/>
          </rPr>
          <t>NC:</t>
        </r>
        <r>
          <rPr>
            <sz val="9"/>
            <color indexed="81"/>
            <rFont val="Tahoma"/>
            <family val="2"/>
          </rPr>
          <t xml:space="preserve">
is cut straw exported or not (YES/NO)</t>
        </r>
      </text>
    </comment>
    <comment ref="B171" authorId="0" shapeId="0" xr:uid="{00000000-0006-0000-0600-000030000000}">
      <text>
        <r>
          <rPr>
            <b/>
            <sz val="9"/>
            <color indexed="81"/>
            <rFont val="Tahoma"/>
            <family val="2"/>
          </rPr>
          <t>Nathalie:</t>
        </r>
        <r>
          <rPr>
            <sz val="9"/>
            <color indexed="81"/>
            <rFont val="Tahoma"/>
            <family val="2"/>
          </rPr>
          <t xml:space="preserve">
End of cropping system file</t>
        </r>
      </text>
    </comment>
    <comment ref="D196" authorId="2" shapeId="0" xr:uid="{00000000-0006-0000-0600-000031000000}">
      <text>
        <r>
          <rPr>
            <b/>
            <sz val="9"/>
            <color indexed="8"/>
            <rFont val="Tahoma"/>
            <family val="2"/>
          </rPr>
          <t xml:space="preserve">Nathalie Colbach:
</t>
        </r>
        <r>
          <rPr>
            <sz val="9"/>
            <color indexed="8"/>
            <rFont val="Tahoma"/>
            <family val="2"/>
          </rPr>
          <t>Sowing density in seeds/m²</t>
        </r>
      </text>
    </comment>
    <comment ref="G196" authorId="0" shapeId="0" xr:uid="{00000000-0006-0000-0600-000032000000}">
      <text>
        <r>
          <rPr>
            <b/>
            <sz val="9"/>
            <color indexed="81"/>
            <rFont val="Tahoma"/>
            <family val="2"/>
          </rPr>
          <t>Nathalie:
Two options</t>
        </r>
        <r>
          <rPr>
            <sz val="9"/>
            <color indexed="81"/>
            <rFont val="Tahoma"/>
            <family val="2"/>
          </rPr>
          <t xml:space="preserve">
NONE = no weed seed contamination in sown crop seed lot
File name with weed seed contaminatino rates of sown crop seed lot (see CropSeedLotContamination sheet)</t>
        </r>
      </text>
    </comment>
    <comment ref="A197" authorId="0" shapeId="0" xr:uid="{00000000-0006-0000-0600-000033000000}">
      <text>
        <r>
          <rPr>
            <b/>
            <sz val="9"/>
            <color indexed="81"/>
            <rFont val="Tahoma"/>
            <family val="2"/>
          </rPr>
          <t>Nathalie:</t>
        </r>
        <r>
          <rPr>
            <sz val="9"/>
            <color indexed="81"/>
            <rFont val="Tahoma"/>
            <family val="2"/>
          </rPr>
          <t xml:space="preserve">
FUNGICIDE or SEED_FUNGICIDE are equivalent</t>
        </r>
      </text>
    </comment>
    <comment ref="D216" authorId="2" shapeId="0" xr:uid="{00000000-0006-0000-0600-000034000000}">
      <text>
        <r>
          <rPr>
            <b/>
            <sz val="9"/>
            <color indexed="8"/>
            <rFont val="Tahoma"/>
            <family val="2"/>
          </rPr>
          <t xml:space="preserve">Nathalie Colbach:
</t>
        </r>
        <r>
          <rPr>
            <sz val="9"/>
            <color indexed="8"/>
            <rFont val="Tahoma"/>
            <family val="2"/>
          </rPr>
          <t>Sowing density in seeds/m²</t>
        </r>
      </text>
    </comment>
    <comment ref="G216" authorId="0" shapeId="0" xr:uid="{00000000-0006-0000-0600-000035000000}">
      <text>
        <r>
          <rPr>
            <b/>
            <sz val="9"/>
            <color indexed="81"/>
            <rFont val="Tahoma"/>
            <family val="2"/>
          </rPr>
          <t>Nathalie:
Two options</t>
        </r>
        <r>
          <rPr>
            <sz val="9"/>
            <color indexed="81"/>
            <rFont val="Tahoma"/>
            <family val="2"/>
          </rPr>
          <t xml:space="preserve">
NONE = no weed seed contamination in sown crop seed lot
File name with weed seed contaminatino rates of sown crop seed lot (see CropSeedLotContamination sheet)</t>
        </r>
      </text>
    </comment>
    <comment ref="A217" authorId="0" shapeId="0" xr:uid="{00000000-0006-0000-0600-000036000000}">
      <text>
        <r>
          <rPr>
            <b/>
            <sz val="9"/>
            <color indexed="81"/>
            <rFont val="Tahoma"/>
            <family val="2"/>
          </rPr>
          <t>Nathalie:</t>
        </r>
        <r>
          <rPr>
            <sz val="9"/>
            <color indexed="81"/>
            <rFont val="Tahoma"/>
            <family val="2"/>
          </rPr>
          <t xml:space="preserve">
FUNGICIDE or SEED_FUNGICIDE are equivalent</t>
        </r>
      </text>
    </comment>
    <comment ref="D251" authorId="2" shapeId="0" xr:uid="{00000000-0006-0000-0600-000037000000}">
      <text>
        <r>
          <rPr>
            <b/>
            <sz val="9"/>
            <color indexed="8"/>
            <rFont val="Tahoma"/>
            <family val="2"/>
          </rPr>
          <t xml:space="preserve">Nathalie Colbach:
</t>
        </r>
        <r>
          <rPr>
            <sz val="9"/>
            <color indexed="8"/>
            <rFont val="Tahoma"/>
            <family val="2"/>
          </rPr>
          <t>Sowing density in seeds/m²</t>
        </r>
      </text>
    </comment>
    <comment ref="F251" authorId="1" shapeId="0" xr:uid="{00000000-0006-0000-0600-000038000000}">
      <text>
        <r>
          <rPr>
            <b/>
            <sz val="9"/>
            <color indexed="81"/>
            <rFont val="Tahoma"/>
            <family val="2"/>
          </rPr>
          <t>NC:</t>
        </r>
        <r>
          <rPr>
            <sz val="9"/>
            <color indexed="81"/>
            <rFont val="Tahoma"/>
            <family val="2"/>
          </rPr>
          <t xml:space="preserve">
sow the crop in 100% of the field</t>
        </r>
      </text>
    </comment>
    <comment ref="G251" authorId="1" shapeId="0" xr:uid="{00000000-0006-0000-0600-000039000000}">
      <text>
        <r>
          <rPr>
            <b/>
            <sz val="9"/>
            <color indexed="81"/>
            <rFont val="Tahoma"/>
            <family val="2"/>
          </rPr>
          <t>NC:</t>
        </r>
        <r>
          <rPr>
            <sz val="9"/>
            <color indexed="81"/>
            <rFont val="Tahoma"/>
            <family val="2"/>
          </rPr>
          <t xml:space="preserve">
mix crops in each row</t>
        </r>
      </text>
    </comment>
    <comment ref="H251" authorId="1" shapeId="0" xr:uid="{00000000-0006-0000-0600-00003A000000}">
      <text>
        <r>
          <rPr>
            <b/>
            <sz val="9"/>
            <color indexed="81"/>
            <rFont val="Tahoma"/>
            <family val="2"/>
          </rPr>
          <t>NC:</t>
        </r>
        <r>
          <rPr>
            <sz val="9"/>
            <color indexed="81"/>
            <rFont val="Tahoma"/>
            <family val="2"/>
          </rPr>
          <t xml:space="preserve">
first of two crops</t>
        </r>
      </text>
    </comment>
    <comment ref="I251" authorId="0" shapeId="0" xr:uid="{00000000-0006-0000-0600-00003B000000}">
      <text>
        <r>
          <rPr>
            <b/>
            <sz val="9"/>
            <color indexed="81"/>
            <rFont val="Tahoma"/>
            <family val="2"/>
          </rPr>
          <t>Nathalie:
Two options</t>
        </r>
        <r>
          <rPr>
            <sz val="9"/>
            <color indexed="81"/>
            <rFont val="Tahoma"/>
            <family val="2"/>
          </rPr>
          <t xml:space="preserve">
NONE = no weed seed contamination in sown crop seed lot
File name with weed seed contaminatino rates of sown crop seed lot (see CropSeedLotContamination sheet)</t>
        </r>
      </text>
    </comment>
    <comment ref="D252" authorId="2" shapeId="0" xr:uid="{00000000-0006-0000-0600-00003C000000}">
      <text>
        <r>
          <rPr>
            <b/>
            <sz val="9"/>
            <color indexed="8"/>
            <rFont val="Tahoma"/>
            <family val="2"/>
          </rPr>
          <t xml:space="preserve">Nathalie Colbach:
</t>
        </r>
        <r>
          <rPr>
            <sz val="9"/>
            <color indexed="8"/>
            <rFont val="Tahoma"/>
            <family val="2"/>
          </rPr>
          <t>Sowing density in seeds/m²</t>
        </r>
      </text>
    </comment>
    <comment ref="H252" authorId="1" shapeId="0" xr:uid="{00000000-0006-0000-0600-00003D000000}">
      <text>
        <r>
          <rPr>
            <b/>
            <sz val="9"/>
            <color indexed="81"/>
            <rFont val="Tahoma"/>
            <family val="2"/>
          </rPr>
          <t>NC:</t>
        </r>
        <r>
          <rPr>
            <sz val="9"/>
            <color indexed="81"/>
            <rFont val="Tahoma"/>
            <family val="2"/>
          </rPr>
          <t xml:space="preserve">
second of two crops</t>
        </r>
      </text>
    </comment>
    <comment ref="I252" authorId="0" shapeId="0" xr:uid="{00000000-0006-0000-0600-00003E000000}">
      <text>
        <r>
          <rPr>
            <b/>
            <sz val="9"/>
            <color indexed="81"/>
            <rFont val="Tahoma"/>
            <family val="2"/>
          </rPr>
          <t>Nathalie:
Two options</t>
        </r>
        <r>
          <rPr>
            <sz val="9"/>
            <color indexed="81"/>
            <rFont val="Tahoma"/>
            <family val="2"/>
          </rPr>
          <t xml:space="preserve">
NONE = no weed seed contamination in sown crop seed lot
File name with weed seed contaminatino rates of sown crop seed lot (see CropSeedLotContamination sheet)</t>
        </r>
      </text>
    </comment>
    <comment ref="A253" authorId="0" shapeId="0" xr:uid="{00000000-0006-0000-0600-00003F000000}">
      <text>
        <r>
          <rPr>
            <b/>
            <sz val="9"/>
            <color indexed="81"/>
            <rFont val="Tahoma"/>
            <family val="2"/>
          </rPr>
          <t>Nathalie:</t>
        </r>
        <r>
          <rPr>
            <sz val="9"/>
            <color indexed="81"/>
            <rFont val="Tahoma"/>
            <family val="2"/>
          </rPr>
          <t xml:space="preserve">
FUNGICIDE or SEED_FUNGICIDE are equivalent</t>
        </r>
      </text>
    </comment>
    <comment ref="D281" authorId="2" shapeId="0" xr:uid="{00000000-0006-0000-0600-000040000000}">
      <text>
        <r>
          <rPr>
            <b/>
            <sz val="9"/>
            <color indexed="8"/>
            <rFont val="Tahoma"/>
            <family val="2"/>
          </rPr>
          <t xml:space="preserve">Nathalie Colbach:
</t>
        </r>
        <r>
          <rPr>
            <sz val="9"/>
            <color indexed="8"/>
            <rFont val="Tahoma"/>
            <family val="2"/>
          </rPr>
          <t>Sowing density in seeds/m²</t>
        </r>
      </text>
    </comment>
    <comment ref="E281" authorId="0" shapeId="0" xr:uid="{00000000-0006-0000-0600-000041000000}">
      <text>
        <r>
          <rPr>
            <b/>
            <sz val="9"/>
            <color indexed="81"/>
            <rFont val="Tahoma"/>
            <family val="2"/>
          </rPr>
          <t>Nathalie:
Two options</t>
        </r>
        <r>
          <rPr>
            <sz val="9"/>
            <color indexed="81"/>
            <rFont val="Tahoma"/>
            <family val="2"/>
          </rPr>
          <t xml:space="preserve">
NONE = no weed seed contamination in sown crop seed lot
File name with weed seed contaminatino rates of sown crop seed lot (see CropSeedLotContamination sheet)</t>
        </r>
      </text>
    </comment>
    <comment ref="D282" authorId="2" shapeId="0" xr:uid="{00000000-0006-0000-0600-000042000000}">
      <text>
        <r>
          <rPr>
            <b/>
            <sz val="9"/>
            <color indexed="8"/>
            <rFont val="Tahoma"/>
            <family val="2"/>
          </rPr>
          <t xml:space="preserve">Nathalie Colbach:
</t>
        </r>
        <r>
          <rPr>
            <sz val="9"/>
            <color indexed="8"/>
            <rFont val="Tahoma"/>
            <family val="2"/>
          </rPr>
          <t>Sowing density in seeds/m²</t>
        </r>
      </text>
    </comment>
    <comment ref="E282" authorId="0" shapeId="0" xr:uid="{00000000-0006-0000-0600-000043000000}">
      <text>
        <r>
          <rPr>
            <b/>
            <sz val="9"/>
            <color indexed="81"/>
            <rFont val="Tahoma"/>
            <family val="2"/>
          </rPr>
          <t>Nathalie:
Two options</t>
        </r>
        <r>
          <rPr>
            <sz val="9"/>
            <color indexed="81"/>
            <rFont val="Tahoma"/>
            <family val="2"/>
          </rPr>
          <t xml:space="preserve">
NONE = no weed seed contamination in sown crop seed lot
File name with weed seed contaminatino rates of sown crop seed lot (see CropSeedLotContamination sheet)</t>
        </r>
      </text>
    </comment>
    <comment ref="D283" authorId="2" shapeId="0" xr:uid="{00000000-0006-0000-0600-000044000000}">
      <text>
        <r>
          <rPr>
            <b/>
            <sz val="9"/>
            <color indexed="8"/>
            <rFont val="Tahoma"/>
            <family val="2"/>
          </rPr>
          <t xml:space="preserve">Nathalie Colbach:
</t>
        </r>
        <r>
          <rPr>
            <sz val="9"/>
            <color indexed="8"/>
            <rFont val="Tahoma"/>
            <family val="2"/>
          </rPr>
          <t>Sowing density in seeds/m²</t>
        </r>
      </text>
    </comment>
    <comment ref="E283" authorId="0" shapeId="0" xr:uid="{00000000-0006-0000-0600-000045000000}">
      <text>
        <r>
          <rPr>
            <b/>
            <sz val="9"/>
            <color indexed="81"/>
            <rFont val="Tahoma"/>
            <family val="2"/>
          </rPr>
          <t>Nathalie:
Two options</t>
        </r>
        <r>
          <rPr>
            <sz val="9"/>
            <color indexed="81"/>
            <rFont val="Tahoma"/>
            <family val="2"/>
          </rPr>
          <t xml:space="preserve">
NONE = no weed seed contamination in sown crop seed lot
File name with weed seed contaminatino rates of sown crop seed lot (see CropSeedLotContamination sheet)</t>
        </r>
      </text>
    </comment>
    <comment ref="D284" authorId="2" shapeId="0" xr:uid="{00000000-0006-0000-0600-000046000000}">
      <text>
        <r>
          <rPr>
            <b/>
            <sz val="9"/>
            <color indexed="8"/>
            <rFont val="Tahoma"/>
            <family val="2"/>
          </rPr>
          <t xml:space="preserve">Nathalie Colbach:
</t>
        </r>
        <r>
          <rPr>
            <sz val="9"/>
            <color indexed="8"/>
            <rFont val="Tahoma"/>
            <family val="2"/>
          </rPr>
          <t>Sowing density in seeds/m²</t>
        </r>
      </text>
    </comment>
    <comment ref="E284" authorId="0" shapeId="0" xr:uid="{00000000-0006-0000-0600-000047000000}">
      <text>
        <r>
          <rPr>
            <b/>
            <sz val="9"/>
            <color indexed="81"/>
            <rFont val="Tahoma"/>
            <family val="2"/>
          </rPr>
          <t>Nathalie:
Two options</t>
        </r>
        <r>
          <rPr>
            <sz val="9"/>
            <color indexed="81"/>
            <rFont val="Tahoma"/>
            <family val="2"/>
          </rPr>
          <t xml:space="preserve">
NONE = no weed seed contamination in sown crop seed lot
File name with weed seed contaminatino rates of sown crop seed lot (see CropSeedLotContamination sheet)</t>
        </r>
      </text>
    </comment>
    <comment ref="D285" authorId="2" shapeId="0" xr:uid="{00000000-0006-0000-0600-000048000000}">
      <text>
        <r>
          <rPr>
            <b/>
            <sz val="9"/>
            <color indexed="8"/>
            <rFont val="Tahoma"/>
            <family val="2"/>
          </rPr>
          <t xml:space="preserve">Nathalie Colbach:
</t>
        </r>
        <r>
          <rPr>
            <sz val="9"/>
            <color indexed="8"/>
            <rFont val="Tahoma"/>
            <family val="2"/>
          </rPr>
          <t>Sowing density in seeds/m²</t>
        </r>
      </text>
    </comment>
    <comment ref="A288" authorId="0" shapeId="0" xr:uid="{00000000-0006-0000-0600-000049000000}">
      <text>
        <r>
          <rPr>
            <b/>
            <sz val="9"/>
            <color indexed="81"/>
            <rFont val="Tahoma"/>
            <family val="2"/>
          </rPr>
          <t>Nathalie:</t>
        </r>
        <r>
          <rPr>
            <sz val="9"/>
            <color indexed="81"/>
            <rFont val="Tahoma"/>
            <family val="2"/>
          </rPr>
          <t xml:space="preserve">
FUNGICIDE or SEED_FUNGICIDE are equivalent</t>
        </r>
      </text>
    </comment>
    <comment ref="D318" authorId="2" shapeId="0" xr:uid="{00000000-0006-0000-0600-00004A000000}">
      <text>
        <r>
          <rPr>
            <b/>
            <sz val="9"/>
            <color indexed="8"/>
            <rFont val="Tahoma"/>
            <family val="2"/>
          </rPr>
          <t xml:space="preserve">Nathalie Colbach:
</t>
        </r>
        <r>
          <rPr>
            <sz val="9"/>
            <color indexed="8"/>
            <rFont val="Tahoma"/>
            <family val="2"/>
          </rPr>
          <t>Sowing density in seeds/m²</t>
        </r>
      </text>
    </comment>
    <comment ref="F318" authorId="0" shapeId="0" xr:uid="{00000000-0006-0000-0600-00004B000000}">
      <text>
        <r>
          <rPr>
            <b/>
            <sz val="9"/>
            <color indexed="81"/>
            <rFont val="Tahoma"/>
            <family val="2"/>
          </rPr>
          <t>Nathalie:
Two options</t>
        </r>
        <r>
          <rPr>
            <sz val="9"/>
            <color indexed="81"/>
            <rFont val="Tahoma"/>
            <family val="2"/>
          </rPr>
          <t xml:space="preserve">
NONE = no weed seed contamination in sown crop seed lot
File name with weed seed contaminatino rates of sown crop seed lot (see CropSeedLotContamination sheet)</t>
        </r>
      </text>
    </comment>
    <comment ref="C350" authorId="2" shapeId="0" xr:uid="{00000000-0006-0000-0600-00004C000000}">
      <text>
        <r>
          <rPr>
            <b/>
            <sz val="9"/>
            <color indexed="8"/>
            <rFont val="Tahoma"/>
            <family val="2"/>
          </rPr>
          <t xml:space="preserve">Nathalie Colbach:
</t>
        </r>
        <r>
          <rPr>
            <sz val="9"/>
            <color indexed="8"/>
            <rFont val="Tahoma"/>
            <family val="2"/>
          </rPr>
          <t>Sowing density in seeds/m²</t>
        </r>
      </text>
    </comment>
    <comment ref="E350" authorId="1" shapeId="0" xr:uid="{00000000-0006-0000-0600-00004D000000}">
      <text>
        <r>
          <rPr>
            <b/>
            <sz val="9"/>
            <color indexed="81"/>
            <rFont val="Tahoma"/>
            <family val="2"/>
          </rPr>
          <t>NC:</t>
        </r>
        <r>
          <rPr>
            <sz val="9"/>
            <color indexed="81"/>
            <rFont val="Tahoma"/>
            <family val="2"/>
          </rPr>
          <t xml:space="preserve">
sow the crop in 100% of the field</t>
        </r>
      </text>
    </comment>
    <comment ref="F350" authorId="1" shapeId="0" xr:uid="{00000000-0006-0000-0600-00004E000000}">
      <text>
        <r>
          <rPr>
            <b/>
            <sz val="9"/>
            <color indexed="81"/>
            <rFont val="Tahoma"/>
            <family val="2"/>
          </rPr>
          <t>NC:</t>
        </r>
        <r>
          <rPr>
            <sz val="9"/>
            <color indexed="81"/>
            <rFont val="Tahoma"/>
            <family val="2"/>
          </rPr>
          <t xml:space="preserve">
mix crops in each row</t>
        </r>
      </text>
    </comment>
    <comment ref="G350" authorId="1" shapeId="0" xr:uid="{00000000-0006-0000-0600-00004F000000}">
      <text>
        <r>
          <rPr>
            <b/>
            <sz val="9"/>
            <color indexed="81"/>
            <rFont val="Tahoma"/>
            <family val="2"/>
          </rPr>
          <t>NC:</t>
        </r>
        <r>
          <rPr>
            <sz val="9"/>
            <color indexed="81"/>
            <rFont val="Tahoma"/>
            <family val="2"/>
          </rPr>
          <t xml:space="preserve">
first of two crops</t>
        </r>
      </text>
    </comment>
    <comment ref="H350" authorId="0" shapeId="0" xr:uid="{00000000-0006-0000-0600-000050000000}">
      <text>
        <r>
          <rPr>
            <b/>
            <sz val="9"/>
            <color indexed="81"/>
            <rFont val="Tahoma"/>
            <family val="2"/>
          </rPr>
          <t>Nathalie:
Two options</t>
        </r>
        <r>
          <rPr>
            <sz val="9"/>
            <color indexed="81"/>
            <rFont val="Tahoma"/>
            <family val="2"/>
          </rPr>
          <t xml:space="preserve">
NONE = no weed seed contamination in sown crop seed lot
File name with weed seed contaminatino rates of sown crop seed lot (see CropSeedLotContamination sheet)</t>
        </r>
      </text>
    </comment>
    <comment ref="P350" authorId="2" shapeId="0" xr:uid="{00000000-0006-0000-0600-000051000000}">
      <text>
        <r>
          <rPr>
            <b/>
            <sz val="9"/>
            <color indexed="8"/>
            <rFont val="Tahoma"/>
            <family val="2"/>
          </rPr>
          <t xml:space="preserve">Nathalie Colbach:
</t>
        </r>
        <r>
          <rPr>
            <sz val="9"/>
            <color indexed="8"/>
            <rFont val="Tahoma"/>
            <family val="2"/>
          </rPr>
          <t xml:space="preserve">Sowing density in seeds/m²
</t>
        </r>
      </text>
    </comment>
    <comment ref="R350" authorId="1" shapeId="0" xr:uid="{00000000-0006-0000-0600-000052000000}">
      <text>
        <r>
          <rPr>
            <b/>
            <sz val="9"/>
            <color indexed="81"/>
            <rFont val="Tahoma"/>
            <family val="2"/>
          </rPr>
          <t>NC:</t>
        </r>
        <r>
          <rPr>
            <sz val="9"/>
            <color indexed="81"/>
            <rFont val="Tahoma"/>
            <family val="2"/>
          </rPr>
          <t xml:space="preserve">
1 row over the other for this crop</t>
        </r>
      </text>
    </comment>
    <comment ref="S350" authorId="1" shapeId="0" xr:uid="{00000000-0006-0000-0600-000053000000}">
      <text>
        <r>
          <rPr>
            <b/>
            <sz val="9"/>
            <color indexed="81"/>
            <rFont val="Tahoma"/>
            <family val="2"/>
          </rPr>
          <t>NC:</t>
        </r>
        <r>
          <rPr>
            <sz val="9"/>
            <color indexed="81"/>
            <rFont val="Tahoma"/>
            <family val="2"/>
          </rPr>
          <t xml:space="preserve">
do not mix crops inside a given row</t>
        </r>
      </text>
    </comment>
    <comment ref="T350" authorId="0" shapeId="0" xr:uid="{00000000-0006-0000-0600-000054000000}">
      <text>
        <r>
          <rPr>
            <b/>
            <sz val="9"/>
            <color indexed="81"/>
            <rFont val="Tahoma"/>
            <family val="2"/>
          </rPr>
          <t>Nathalie:
Two options</t>
        </r>
        <r>
          <rPr>
            <sz val="9"/>
            <color indexed="81"/>
            <rFont val="Tahoma"/>
            <family val="2"/>
          </rPr>
          <t xml:space="preserve">
NONE = no weed seed contamination in sown crop seed lot
File name with weed seed contaminatino rates of sown crop seed lot (see CropSeedLotContamination sheet)</t>
        </r>
      </text>
    </comment>
    <comment ref="C351" authorId="2" shapeId="0" xr:uid="{00000000-0006-0000-0600-000055000000}">
      <text>
        <r>
          <rPr>
            <b/>
            <sz val="9"/>
            <color indexed="8"/>
            <rFont val="Tahoma"/>
            <family val="2"/>
          </rPr>
          <t xml:space="preserve">Nathalie Colbach:
</t>
        </r>
        <r>
          <rPr>
            <sz val="9"/>
            <color indexed="8"/>
            <rFont val="Tahoma"/>
            <family val="2"/>
          </rPr>
          <t>Sowing density in seeds/m²</t>
        </r>
      </text>
    </comment>
    <comment ref="G351" authorId="1" shapeId="0" xr:uid="{00000000-0006-0000-0600-000056000000}">
      <text>
        <r>
          <rPr>
            <b/>
            <sz val="9"/>
            <color indexed="81"/>
            <rFont val="Tahoma"/>
            <family val="2"/>
          </rPr>
          <t>NC:</t>
        </r>
        <r>
          <rPr>
            <sz val="9"/>
            <color indexed="81"/>
            <rFont val="Tahoma"/>
            <family val="2"/>
          </rPr>
          <t xml:space="preserve">
second of two crops</t>
        </r>
      </text>
    </comment>
    <comment ref="H351" authorId="0" shapeId="0" xr:uid="{00000000-0006-0000-0600-000057000000}">
      <text>
        <r>
          <rPr>
            <b/>
            <sz val="9"/>
            <color indexed="81"/>
            <rFont val="Tahoma"/>
            <family val="2"/>
          </rPr>
          <t>Nathalie:
Two options</t>
        </r>
        <r>
          <rPr>
            <sz val="9"/>
            <color indexed="81"/>
            <rFont val="Tahoma"/>
            <family val="2"/>
          </rPr>
          <t xml:space="preserve">
NONE = no weed seed contamination in sown crop seed lot
File name with weed seed contaminatino rates of sown crop seed lot (see CropSeedLotContamination sheet)</t>
        </r>
      </text>
    </comment>
    <comment ref="P351" authorId="2" shapeId="0" xr:uid="{00000000-0006-0000-0600-000058000000}">
      <text>
        <r>
          <rPr>
            <b/>
            <sz val="9"/>
            <color indexed="8"/>
            <rFont val="Tahoma"/>
            <family val="2"/>
          </rPr>
          <t xml:space="preserve">Nathalie Colbach:
</t>
        </r>
        <r>
          <rPr>
            <sz val="9"/>
            <color indexed="8"/>
            <rFont val="Tahoma"/>
            <family val="2"/>
          </rPr>
          <t>Sowing density in seeds/m²</t>
        </r>
      </text>
    </comment>
    <comment ref="R351" authorId="1" shapeId="0" xr:uid="{00000000-0006-0000-0600-000059000000}">
      <text>
        <r>
          <rPr>
            <b/>
            <sz val="9"/>
            <color indexed="81"/>
            <rFont val="Tahoma"/>
            <family val="2"/>
          </rPr>
          <t>NC:</t>
        </r>
        <r>
          <rPr>
            <sz val="9"/>
            <color indexed="81"/>
            <rFont val="Tahoma"/>
            <family val="2"/>
          </rPr>
          <t xml:space="preserve">
1 row over the other for this crop</t>
        </r>
      </text>
    </comment>
    <comment ref="T351" authorId="0" shapeId="0" xr:uid="{00000000-0006-0000-0600-00005A000000}">
      <text>
        <r>
          <rPr>
            <b/>
            <sz val="9"/>
            <color indexed="81"/>
            <rFont val="Tahoma"/>
            <family val="2"/>
          </rPr>
          <t>Nathalie:
Two options</t>
        </r>
        <r>
          <rPr>
            <sz val="9"/>
            <color indexed="81"/>
            <rFont val="Tahoma"/>
            <family val="2"/>
          </rPr>
          <t xml:space="preserve">
NONE = no weed seed contamination in sown crop seed lot
File name with weed seed contaminatino rates of sown crop seed lot (see CropSeedLotContamination sheet)</t>
        </r>
      </text>
    </comment>
    <comment ref="D379" authorId="1" shapeId="0" xr:uid="{00000000-0006-0000-0600-00005B000000}">
      <text>
        <r>
          <rPr>
            <b/>
            <sz val="9"/>
            <color indexed="81"/>
            <rFont val="Tahoma"/>
            <family val="2"/>
          </rPr>
          <t>NC 30012023:</t>
        </r>
        <r>
          <rPr>
            <sz val="9"/>
            <color indexed="81"/>
            <rFont val="Tahoma"/>
            <family val="2"/>
          </rPr>
          <t xml:space="preserve">
Caution: sowing density in seeds/m² for whole field, and NOT the sowing density in seeds per row (or whatever</t>
        </r>
      </text>
    </comment>
    <comment ref="F379" authorId="1" shapeId="0" xr:uid="{00000000-0006-0000-0600-00005C000000}">
      <text>
        <r>
          <rPr>
            <b/>
            <sz val="9"/>
            <color indexed="81"/>
            <rFont val="Tahoma"/>
            <family val="2"/>
          </rPr>
          <t>NC:</t>
        </r>
        <r>
          <rPr>
            <sz val="9"/>
            <color indexed="81"/>
            <rFont val="Tahoma"/>
            <family val="2"/>
          </rPr>
          <t xml:space="preserve">
sow the crop in 100% of the field</t>
        </r>
      </text>
    </comment>
    <comment ref="G379" authorId="1" shapeId="0" xr:uid="{00000000-0006-0000-0600-00005D000000}">
      <text>
        <r>
          <rPr>
            <b/>
            <sz val="9"/>
            <color indexed="81"/>
            <rFont val="Tahoma"/>
            <family val="2"/>
          </rPr>
          <t>NC:</t>
        </r>
        <r>
          <rPr>
            <sz val="9"/>
            <color indexed="81"/>
            <rFont val="Tahoma"/>
            <family val="2"/>
          </rPr>
          <t xml:space="preserve">
mix crops in each row</t>
        </r>
      </text>
    </comment>
    <comment ref="H379" authorId="1" shapeId="0" xr:uid="{00000000-0006-0000-0600-00005E000000}">
      <text>
        <r>
          <rPr>
            <b/>
            <sz val="9"/>
            <color indexed="81"/>
            <rFont val="Tahoma"/>
            <family val="2"/>
          </rPr>
          <t>NC:</t>
        </r>
        <r>
          <rPr>
            <sz val="9"/>
            <color indexed="81"/>
            <rFont val="Tahoma"/>
            <family val="2"/>
          </rPr>
          <t xml:space="preserve">
first of two crops</t>
        </r>
      </text>
    </comment>
    <comment ref="I379" authorId="0" shapeId="0" xr:uid="{00000000-0006-0000-0600-00005F000000}">
      <text>
        <r>
          <rPr>
            <b/>
            <sz val="9"/>
            <color indexed="81"/>
            <rFont val="Tahoma"/>
            <family val="2"/>
          </rPr>
          <t>Nathalie:
Two options</t>
        </r>
        <r>
          <rPr>
            <sz val="9"/>
            <color indexed="81"/>
            <rFont val="Tahoma"/>
            <family val="2"/>
          </rPr>
          <t xml:space="preserve">
NONE = no weed seed contamination in sown crop seed lot
File name with weed seed contaminatino rates of sown crop seed lot (see CropSeedLotContamination sheet)</t>
        </r>
      </text>
    </comment>
    <comment ref="D380" authorId="1" shapeId="0" xr:uid="{00000000-0006-0000-0600-000060000000}">
      <text>
        <r>
          <rPr>
            <b/>
            <sz val="9"/>
            <color indexed="81"/>
            <rFont val="Tahoma"/>
            <family val="2"/>
          </rPr>
          <t>NC 30012023:</t>
        </r>
        <r>
          <rPr>
            <sz val="9"/>
            <color indexed="81"/>
            <rFont val="Tahoma"/>
            <family val="2"/>
          </rPr>
          <t xml:space="preserve">
Caution: sowing density in seeds/m² for whole field, and NOT the sowing density in seeds per row (or whatever</t>
        </r>
      </text>
    </comment>
    <comment ref="H380" authorId="1" shapeId="0" xr:uid="{00000000-0006-0000-0600-000061000000}">
      <text>
        <r>
          <rPr>
            <b/>
            <sz val="9"/>
            <color indexed="81"/>
            <rFont val="Tahoma"/>
            <family val="2"/>
          </rPr>
          <t>NC:</t>
        </r>
        <r>
          <rPr>
            <sz val="9"/>
            <color indexed="81"/>
            <rFont val="Tahoma"/>
            <family val="2"/>
          </rPr>
          <t xml:space="preserve">
second of two crops</t>
        </r>
      </text>
    </comment>
    <comment ref="I380" authorId="0" shapeId="0" xr:uid="{00000000-0006-0000-0600-000062000000}">
      <text>
        <r>
          <rPr>
            <b/>
            <sz val="9"/>
            <color indexed="81"/>
            <rFont val="Tahoma"/>
            <family val="2"/>
          </rPr>
          <t>Nathalie:
Two options</t>
        </r>
        <r>
          <rPr>
            <sz val="9"/>
            <color indexed="81"/>
            <rFont val="Tahoma"/>
            <family val="2"/>
          </rPr>
          <t xml:space="preserve">
NONE = no weed seed contamination in sown crop seed lot
File name with weed seed contaminatino rates of sown crop seed lot (see CropSeedLotContamination sheet)</t>
        </r>
      </text>
    </comment>
    <comment ref="O380" authorId="1" shapeId="0" xr:uid="{00000000-0006-0000-0600-000063000000}">
      <text>
        <r>
          <rPr>
            <b/>
            <sz val="9"/>
            <color indexed="81"/>
            <rFont val="Tahoma"/>
            <family val="2"/>
          </rPr>
          <t>NC 30012023:</t>
        </r>
        <r>
          <rPr>
            <sz val="9"/>
            <color indexed="81"/>
            <rFont val="Tahoma"/>
            <family val="2"/>
          </rPr>
          <t xml:space="preserve">
Caution: sowing density in seeds/m² for whole field, and NOT the sowing density in seeds per row (or whatever</t>
        </r>
      </text>
    </comment>
    <comment ref="Q380" authorId="1" shapeId="0" xr:uid="{00000000-0006-0000-0600-000064000000}">
      <text>
        <r>
          <rPr>
            <b/>
            <sz val="9"/>
            <color indexed="81"/>
            <rFont val="Tahoma"/>
            <family val="2"/>
          </rPr>
          <t>NC:</t>
        </r>
        <r>
          <rPr>
            <sz val="9"/>
            <color indexed="81"/>
            <rFont val="Tahoma"/>
            <family val="2"/>
          </rPr>
          <t xml:space="preserve">
one row for this crop against two for the other crops</t>
        </r>
      </text>
    </comment>
    <comment ref="O381" authorId="1" shapeId="0" xr:uid="{00000000-0006-0000-0600-000065000000}">
      <text>
        <r>
          <rPr>
            <b/>
            <sz val="9"/>
            <color indexed="81"/>
            <rFont val="Tahoma"/>
            <family val="2"/>
          </rPr>
          <t>NC 30012023:</t>
        </r>
        <r>
          <rPr>
            <sz val="9"/>
            <color indexed="81"/>
            <rFont val="Tahoma"/>
            <family val="2"/>
          </rPr>
          <t xml:space="preserve">
Caution: sowing density in seeds/m² for whole field, and NOT the sowing density in seeds per row (or whatever</t>
        </r>
      </text>
    </comment>
    <comment ref="O382" authorId="1" shapeId="0" xr:uid="{00000000-0006-0000-0600-000066000000}">
      <text>
        <r>
          <rPr>
            <b/>
            <sz val="9"/>
            <color indexed="81"/>
            <rFont val="Tahoma"/>
            <family val="2"/>
          </rPr>
          <t>NC 30012023:</t>
        </r>
        <r>
          <rPr>
            <sz val="9"/>
            <color indexed="81"/>
            <rFont val="Tahoma"/>
            <family val="2"/>
          </rPr>
          <t xml:space="preserve">
Caution: sowing density in seeds/m² for whole field, and NOT the sowing density in seeds per row (or whatever</t>
        </r>
      </text>
    </comment>
    <comment ref="C425" authorId="1" shapeId="0" xr:uid="{00000000-0006-0000-0600-000067000000}">
      <text>
        <r>
          <rPr>
            <b/>
            <sz val="9"/>
            <color indexed="81"/>
            <rFont val="Tahoma"/>
            <family val="2"/>
          </rPr>
          <t>NC 30012023:</t>
        </r>
        <r>
          <rPr>
            <sz val="9"/>
            <color indexed="81"/>
            <rFont val="Tahoma"/>
            <family val="2"/>
          </rPr>
          <t xml:space="preserve">
Caution: sowing density in seeds/m² for whole field, and NOT the sowing density in seeds per row (or whatever</t>
        </r>
      </text>
    </comment>
    <comment ref="E425" authorId="1" shapeId="0" xr:uid="{00000000-0006-0000-0600-000068000000}">
      <text>
        <r>
          <rPr>
            <b/>
            <sz val="9"/>
            <color indexed="81"/>
            <rFont val="Tahoma"/>
            <family val="2"/>
          </rPr>
          <t>NC:</t>
        </r>
        <r>
          <rPr>
            <sz val="9"/>
            <color indexed="81"/>
            <rFont val="Tahoma"/>
            <family val="2"/>
          </rPr>
          <t xml:space="preserve">
2 rows for the crop agains 2 for the otehr crops</t>
        </r>
      </text>
    </comment>
    <comment ref="C426" authorId="1" shapeId="0" xr:uid="{00000000-0006-0000-0600-000069000000}">
      <text>
        <r>
          <rPr>
            <b/>
            <sz val="9"/>
            <color indexed="81"/>
            <rFont val="Tahoma"/>
            <family val="2"/>
          </rPr>
          <t>NC 30012023:</t>
        </r>
        <r>
          <rPr>
            <sz val="9"/>
            <color indexed="81"/>
            <rFont val="Tahoma"/>
            <family val="2"/>
          </rPr>
          <t xml:space="preserve">
Caution: sowing density in seeds/m² for whole field, and NOT the sowing density in seeds per row (or whatever</t>
        </r>
      </text>
    </comment>
    <comment ref="E426" authorId="1" shapeId="0" xr:uid="{00000000-0006-0000-0600-00006A000000}">
      <text>
        <r>
          <rPr>
            <b/>
            <sz val="9"/>
            <color indexed="81"/>
            <rFont val="Tahoma"/>
            <family val="2"/>
          </rPr>
          <t>NC:</t>
        </r>
        <r>
          <rPr>
            <sz val="9"/>
            <color indexed="81"/>
            <rFont val="Tahoma"/>
            <family val="2"/>
          </rPr>
          <t xml:space="preserve">
one row for the crop against 3 for the other crops</t>
        </r>
      </text>
    </comment>
    <comment ref="L426" authorId="1" shapeId="0" xr:uid="{00000000-0006-0000-0600-00006B000000}">
      <text>
        <r>
          <rPr>
            <b/>
            <sz val="9"/>
            <color indexed="81"/>
            <rFont val="Tahoma"/>
            <family val="2"/>
          </rPr>
          <t>NC 30012023:</t>
        </r>
        <r>
          <rPr>
            <sz val="9"/>
            <color indexed="81"/>
            <rFont val="Tahoma"/>
            <family val="2"/>
          </rPr>
          <t xml:space="preserve">
Caution: sowing density in seeds/m² for whole field, and NOT the sowing density in seeds per row (or whatever</t>
        </r>
      </text>
    </comment>
    <comment ref="C427" authorId="1" shapeId="0" xr:uid="{00000000-0006-0000-0600-00006C000000}">
      <text>
        <r>
          <rPr>
            <b/>
            <sz val="9"/>
            <color indexed="81"/>
            <rFont val="Tahoma"/>
            <family val="2"/>
          </rPr>
          <t>NC 30012023:</t>
        </r>
        <r>
          <rPr>
            <sz val="9"/>
            <color indexed="81"/>
            <rFont val="Tahoma"/>
            <family val="2"/>
          </rPr>
          <t xml:space="preserve">
Caution: sowing density in seeds/m² for whole field, and NOT the sowing density in seeds per row (or whatever</t>
        </r>
      </text>
    </comment>
    <comment ref="L427" authorId="1" shapeId="0" xr:uid="{00000000-0006-0000-0600-00006D000000}">
      <text>
        <r>
          <rPr>
            <b/>
            <sz val="9"/>
            <color indexed="81"/>
            <rFont val="Tahoma"/>
            <family val="2"/>
          </rPr>
          <t>NC 30012023:</t>
        </r>
        <r>
          <rPr>
            <sz val="9"/>
            <color indexed="81"/>
            <rFont val="Tahoma"/>
            <family val="2"/>
          </rPr>
          <t xml:space="preserve">
Caution: sowing density in seeds/m² for whole field, and NOT the sowing density in seeds per row (or whatever</t>
        </r>
      </text>
    </comment>
    <comment ref="C459" authorId="1" shapeId="0" xr:uid="{00000000-0006-0000-0600-00006E000000}">
      <text>
        <r>
          <rPr>
            <b/>
            <sz val="9"/>
            <color indexed="81"/>
            <rFont val="Tahoma"/>
            <family val="2"/>
          </rPr>
          <t>NC 30012023:</t>
        </r>
        <r>
          <rPr>
            <sz val="9"/>
            <color indexed="81"/>
            <rFont val="Tahoma"/>
            <family val="2"/>
          </rPr>
          <t xml:space="preserve">
Caution: sowing density in seeds/m² for whole field, and NOT the sowing density in seeds per row (or whatever</t>
        </r>
      </text>
    </comment>
    <comment ref="C460" authorId="1" shapeId="0" xr:uid="{00000000-0006-0000-0600-00006F000000}">
      <text>
        <r>
          <rPr>
            <b/>
            <sz val="9"/>
            <color indexed="81"/>
            <rFont val="Tahoma"/>
            <family val="2"/>
          </rPr>
          <t>NC 30012023:</t>
        </r>
        <r>
          <rPr>
            <sz val="9"/>
            <color indexed="81"/>
            <rFont val="Tahoma"/>
            <family val="2"/>
          </rPr>
          <t xml:space="preserve">
Caution: sowing density in seeds/m² for whole field, and NOT the sowing density in seeds per row (or whatever</t>
        </r>
      </text>
    </comment>
    <comment ref="C461" authorId="1" shapeId="0" xr:uid="{00000000-0006-0000-0600-000070000000}">
      <text>
        <r>
          <rPr>
            <b/>
            <sz val="9"/>
            <color indexed="81"/>
            <rFont val="Tahoma"/>
            <family val="2"/>
          </rPr>
          <t>NC 30012023:</t>
        </r>
        <r>
          <rPr>
            <sz val="9"/>
            <color indexed="81"/>
            <rFont val="Tahoma"/>
            <family val="2"/>
          </rPr>
          <t xml:space="preserve">
Caution: sowing density in seeds/m² for whole field, and NOT the sowing density in seeds per row (or whatever</t>
        </r>
      </text>
    </comment>
    <comment ref="C462" authorId="1" shapeId="0" xr:uid="{00000000-0006-0000-0600-000071000000}">
      <text>
        <r>
          <rPr>
            <b/>
            <sz val="9"/>
            <color indexed="81"/>
            <rFont val="Tahoma"/>
            <family val="2"/>
          </rPr>
          <t>NC 30012023:</t>
        </r>
        <r>
          <rPr>
            <sz val="9"/>
            <color indexed="81"/>
            <rFont val="Tahoma"/>
            <family val="2"/>
          </rPr>
          <t xml:space="preserve">
Caution: sowing density in seeds/m² for whole field, and NOT the sowing density in seeds per row (or whatever</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E36" authorId="0" shapeId="0" xr:uid="{00000000-0006-0000-0B00-000001000000}">
      <text>
        <r>
          <rPr>
            <b/>
            <sz val="8"/>
            <color indexed="8"/>
            <rFont val="Tahoma"/>
            <family val="2"/>
          </rPr>
          <t xml:space="preserve">dmeziere:
</t>
        </r>
        <r>
          <rPr>
            <sz val="8"/>
            <color indexed="8"/>
            <rFont val="Tahoma"/>
            <family val="2"/>
          </rPr>
          <t>1000 mg à la surface</t>
        </r>
      </text>
    </comment>
    <comment ref="E37" authorId="0" shapeId="0" xr:uid="{00000000-0006-0000-0B00-000002000000}">
      <text>
        <r>
          <rPr>
            <b/>
            <sz val="8"/>
            <color indexed="8"/>
            <rFont val="Tahoma"/>
            <family val="2"/>
          </rPr>
          <t xml:space="preserve">dmeziere:
</t>
        </r>
        <r>
          <rPr>
            <sz val="8"/>
            <color indexed="8"/>
            <rFont val="Tahoma"/>
            <family val="2"/>
          </rPr>
          <t xml:space="preserve">100mg
</t>
        </r>
      </text>
    </comment>
    <comment ref="E38" authorId="0" shapeId="0" xr:uid="{00000000-0006-0000-0B00-000003000000}">
      <text>
        <r>
          <rPr>
            <b/>
            <sz val="8"/>
            <color indexed="8"/>
            <rFont val="Tahoma"/>
            <family val="2"/>
          </rPr>
          <t xml:space="preserve">dmeziere:
</t>
        </r>
        <r>
          <rPr>
            <sz val="8"/>
            <color indexed="8"/>
            <rFont val="Tahoma"/>
            <family val="2"/>
          </rPr>
          <t xml:space="preserve">100mg
</t>
        </r>
      </text>
    </comment>
    <comment ref="E39" authorId="0" shapeId="0" xr:uid="{00000000-0006-0000-0B00-000004000000}">
      <text>
        <r>
          <rPr>
            <b/>
            <sz val="8"/>
            <color indexed="8"/>
            <rFont val="Tahoma"/>
            <family val="2"/>
          </rPr>
          <t xml:space="preserve">dmeziere:
</t>
        </r>
        <r>
          <rPr>
            <sz val="8"/>
            <color indexed="8"/>
            <rFont val="Tahoma"/>
            <family val="2"/>
          </rPr>
          <t xml:space="preserve">100mg
</t>
        </r>
      </text>
    </comment>
    <comment ref="E40" authorId="0" shapeId="0" xr:uid="{00000000-0006-0000-0B00-000005000000}">
      <text>
        <r>
          <rPr>
            <b/>
            <sz val="8"/>
            <color indexed="8"/>
            <rFont val="Tahoma"/>
            <family val="2"/>
          </rPr>
          <t xml:space="preserve">dmeziere:
</t>
        </r>
        <r>
          <rPr>
            <sz val="8"/>
            <color indexed="8"/>
            <rFont val="Tahoma"/>
            <family val="2"/>
          </rPr>
          <t xml:space="preserve">100mg
</t>
        </r>
      </text>
    </comment>
    <comment ref="E41" authorId="0" shapeId="0" xr:uid="{00000000-0006-0000-0B00-000006000000}">
      <text>
        <r>
          <rPr>
            <b/>
            <sz val="8"/>
            <color indexed="8"/>
            <rFont val="Tahoma"/>
            <family val="2"/>
          </rPr>
          <t xml:space="preserve">dmeziere:
</t>
        </r>
        <r>
          <rPr>
            <sz val="8"/>
            <color indexed="8"/>
            <rFont val="Tahoma"/>
            <family val="2"/>
          </rPr>
          <t xml:space="preserve">100mg
</t>
        </r>
      </text>
    </comment>
    <comment ref="E42" authorId="0" shapeId="0" xr:uid="{00000000-0006-0000-0B00-000007000000}">
      <text>
        <r>
          <rPr>
            <b/>
            <sz val="8"/>
            <color indexed="8"/>
            <rFont val="Tahoma"/>
            <family val="2"/>
          </rPr>
          <t xml:space="preserve">dmeziere:
</t>
        </r>
        <r>
          <rPr>
            <sz val="8"/>
            <color indexed="8"/>
            <rFont val="Tahoma"/>
            <family val="2"/>
          </rPr>
          <t xml:space="preserve">100mg
</t>
        </r>
      </text>
    </comment>
    <comment ref="E43" authorId="0" shapeId="0" xr:uid="{00000000-0006-0000-0B00-000008000000}">
      <text>
        <r>
          <rPr>
            <b/>
            <sz val="8"/>
            <color indexed="8"/>
            <rFont val="Tahoma"/>
            <family val="2"/>
          </rPr>
          <t xml:space="preserve">dmeziere:
</t>
        </r>
        <r>
          <rPr>
            <sz val="8"/>
            <color indexed="8"/>
            <rFont val="Tahoma"/>
            <family val="2"/>
          </rPr>
          <t xml:space="preserve">100mg
</t>
        </r>
      </text>
    </comment>
    <comment ref="E44" authorId="0" shapeId="0" xr:uid="{00000000-0006-0000-0B00-000009000000}">
      <text>
        <r>
          <rPr>
            <b/>
            <sz val="8"/>
            <color indexed="8"/>
            <rFont val="Tahoma"/>
            <family val="2"/>
          </rPr>
          <t xml:space="preserve">dmeziere:
</t>
        </r>
        <r>
          <rPr>
            <sz val="8"/>
            <color indexed="8"/>
            <rFont val="Tahoma"/>
            <family val="2"/>
          </rPr>
          <t xml:space="preserve">100mg
</t>
        </r>
      </text>
    </comment>
    <comment ref="E45" authorId="0" shapeId="0" xr:uid="{00000000-0006-0000-0B00-00000A000000}">
      <text>
        <r>
          <rPr>
            <b/>
            <sz val="8"/>
            <color indexed="8"/>
            <rFont val="Tahoma"/>
            <family val="2"/>
          </rPr>
          <t xml:space="preserve">dmeziere:
</t>
        </r>
        <r>
          <rPr>
            <sz val="8"/>
            <color indexed="8"/>
            <rFont val="Tahoma"/>
            <family val="2"/>
          </rPr>
          <t xml:space="preserve">100mg
</t>
        </r>
      </text>
    </comment>
    <comment ref="E46" authorId="0" shapeId="0" xr:uid="{00000000-0006-0000-0B00-00000B000000}">
      <text>
        <r>
          <rPr>
            <b/>
            <sz val="8"/>
            <color indexed="8"/>
            <rFont val="Tahoma"/>
            <family val="2"/>
          </rPr>
          <t xml:space="preserve">dmeziere:
</t>
        </r>
        <r>
          <rPr>
            <sz val="8"/>
            <color indexed="8"/>
            <rFont val="Tahoma"/>
            <family val="2"/>
          </rPr>
          <t xml:space="preserve">100mg
</t>
        </r>
      </text>
    </comment>
    <comment ref="E47" authorId="0" shapeId="0" xr:uid="{00000000-0006-0000-0B00-00000C000000}">
      <text>
        <r>
          <rPr>
            <b/>
            <sz val="8"/>
            <color indexed="8"/>
            <rFont val="Tahoma"/>
            <family val="2"/>
          </rPr>
          <t xml:space="preserve">dmeziere:
</t>
        </r>
        <r>
          <rPr>
            <sz val="8"/>
            <color indexed="8"/>
            <rFont val="Tahoma"/>
            <family val="2"/>
          </rPr>
          <t xml:space="preserve">100mg
</t>
        </r>
      </text>
    </comment>
    <comment ref="E48" authorId="0" shapeId="0" xr:uid="{00000000-0006-0000-0B00-00000D000000}">
      <text>
        <r>
          <rPr>
            <b/>
            <sz val="8"/>
            <color indexed="8"/>
            <rFont val="Tahoma"/>
            <family val="2"/>
          </rPr>
          <t xml:space="preserve">dmeziere:
</t>
        </r>
        <r>
          <rPr>
            <sz val="8"/>
            <color indexed="8"/>
            <rFont val="Tahoma"/>
            <family val="2"/>
          </rPr>
          <t xml:space="preserve">100mg
</t>
        </r>
      </text>
    </comment>
    <comment ref="E49" authorId="0" shapeId="0" xr:uid="{00000000-0006-0000-0B00-00000E000000}">
      <text>
        <r>
          <rPr>
            <b/>
            <sz val="8"/>
            <color indexed="8"/>
            <rFont val="Tahoma"/>
            <family val="2"/>
          </rPr>
          <t xml:space="preserve">dmeziere:
</t>
        </r>
        <r>
          <rPr>
            <sz val="8"/>
            <color indexed="8"/>
            <rFont val="Tahoma"/>
            <family val="2"/>
          </rPr>
          <t xml:space="preserve">100mg
</t>
        </r>
      </text>
    </comment>
    <comment ref="E50" authorId="0" shapeId="0" xr:uid="{00000000-0006-0000-0B00-00000F000000}">
      <text>
        <r>
          <rPr>
            <b/>
            <sz val="8"/>
            <color indexed="8"/>
            <rFont val="Tahoma"/>
            <family val="2"/>
          </rPr>
          <t xml:space="preserve">dmeziere:
</t>
        </r>
        <r>
          <rPr>
            <sz val="8"/>
            <color indexed="8"/>
            <rFont val="Tahoma"/>
            <family val="2"/>
          </rPr>
          <t xml:space="preserve">100mg
</t>
        </r>
      </text>
    </comment>
    <comment ref="E51" authorId="0" shapeId="0" xr:uid="{00000000-0006-0000-0B00-000010000000}">
      <text>
        <r>
          <rPr>
            <b/>
            <sz val="8"/>
            <color indexed="8"/>
            <rFont val="Tahoma"/>
            <family val="2"/>
          </rPr>
          <t xml:space="preserve">dmeziere:
</t>
        </r>
        <r>
          <rPr>
            <sz val="8"/>
            <color indexed="8"/>
            <rFont val="Tahoma"/>
            <family val="2"/>
          </rPr>
          <t xml:space="preserve">100mg
</t>
        </r>
      </text>
    </comment>
    <comment ref="E52" authorId="0" shapeId="0" xr:uid="{00000000-0006-0000-0B00-000011000000}">
      <text>
        <r>
          <rPr>
            <b/>
            <sz val="8"/>
            <color indexed="8"/>
            <rFont val="Tahoma"/>
            <family val="2"/>
          </rPr>
          <t xml:space="preserve">dmeziere:
</t>
        </r>
        <r>
          <rPr>
            <sz val="8"/>
            <color indexed="8"/>
            <rFont val="Tahoma"/>
            <family val="2"/>
          </rPr>
          <t xml:space="preserve">100mg
</t>
        </r>
      </text>
    </comment>
    <comment ref="E53" authorId="0" shapeId="0" xr:uid="{00000000-0006-0000-0B00-000012000000}">
      <text>
        <r>
          <rPr>
            <b/>
            <sz val="8"/>
            <color indexed="8"/>
            <rFont val="Tahoma"/>
            <family val="2"/>
          </rPr>
          <t xml:space="preserve">dmeziere:
</t>
        </r>
        <r>
          <rPr>
            <sz val="8"/>
            <color indexed="8"/>
            <rFont val="Tahoma"/>
            <family val="2"/>
          </rPr>
          <t xml:space="preserve">100mg
</t>
        </r>
      </text>
    </comment>
    <comment ref="E54" authorId="0" shapeId="0" xr:uid="{00000000-0006-0000-0B00-000013000000}">
      <text>
        <r>
          <rPr>
            <b/>
            <sz val="8"/>
            <color indexed="8"/>
            <rFont val="Tahoma"/>
            <family val="2"/>
          </rPr>
          <t xml:space="preserve">dmeziere:
</t>
        </r>
        <r>
          <rPr>
            <sz val="8"/>
            <color indexed="8"/>
            <rFont val="Tahoma"/>
            <family val="2"/>
          </rPr>
          <t xml:space="preserve">100mg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
  </authors>
  <commentList>
    <comment ref="B12" authorId="0" shapeId="0" xr:uid="{00000000-0006-0000-1000-000001000000}">
      <text>
        <r>
          <rPr>
            <b/>
            <sz val="8"/>
            <color indexed="8"/>
            <rFont val="Tahoma"/>
            <family val="2"/>
          </rPr>
          <t xml:space="preserve">Camille:
</t>
        </r>
        <r>
          <rPr>
            <sz val="8"/>
            <color indexed="8"/>
            <rFont val="Tahoma"/>
            <family val="2"/>
          </rPr>
          <t>données de l'analyse de sol de Carolyne Durr, moyenne bloc D</t>
        </r>
      </text>
    </comment>
    <comment ref="C25" authorId="0" shapeId="0" xr:uid="{00000000-0006-0000-1000-000002000000}">
      <text>
        <r>
          <rPr>
            <b/>
            <sz val="8"/>
            <color indexed="8"/>
            <rFont val="Tahoma"/>
            <family val="2"/>
          </rPr>
          <t xml:space="preserve">Camille:
</t>
        </r>
        <r>
          <rPr>
            <sz val="8"/>
            <color indexed="8"/>
            <rFont val="Tahoma"/>
            <family val="2"/>
          </rPr>
          <t>analyse de sol Carolyne Durr, moyenne bloc D</t>
        </r>
      </text>
    </comment>
    <comment ref="C26" authorId="0" shapeId="0" xr:uid="{00000000-0006-0000-1000-000003000000}">
      <text>
        <r>
          <rPr>
            <b/>
            <sz val="8"/>
            <color indexed="8"/>
            <rFont val="Tahoma"/>
            <family val="2"/>
          </rPr>
          <t xml:space="preserve">Camille:
</t>
        </r>
        <r>
          <rPr>
            <sz val="8"/>
            <color indexed="8"/>
            <rFont val="Tahoma"/>
            <family val="2"/>
          </rPr>
          <t>analyse de sol, moyenne sur le bloc D</t>
        </r>
      </text>
    </comment>
    <comment ref="C27" authorId="0" shapeId="0" xr:uid="{00000000-0006-0000-1000-000004000000}">
      <text>
        <r>
          <rPr>
            <b/>
            <sz val="8"/>
            <color indexed="8"/>
            <rFont val="Tahoma"/>
            <family val="2"/>
          </rPr>
          <t xml:space="preserve">Camille:
</t>
        </r>
        <r>
          <rPr>
            <sz val="8"/>
            <color indexed="8"/>
            <rFont val="Tahoma"/>
            <family val="2"/>
          </rPr>
          <t xml:space="preserve">valeur par défaut, sol tempéré
</t>
        </r>
      </text>
    </comment>
    <comment ref="C28" authorId="0" shapeId="0" xr:uid="{00000000-0006-0000-1000-000005000000}">
      <text>
        <r>
          <rPr>
            <b/>
            <sz val="8"/>
            <color indexed="8"/>
            <rFont val="Tahoma"/>
            <family val="2"/>
          </rPr>
          <t xml:space="preserve">Camille:
</t>
        </r>
        <r>
          <rPr>
            <sz val="8"/>
            <color indexed="8"/>
            <rFont val="Tahoma"/>
            <family val="2"/>
          </rPr>
          <t>données carolyne sol Dijon, fichier 5 mai 2011</t>
        </r>
      </text>
    </comment>
    <comment ref="C29" authorId="0" shapeId="0" xr:uid="{00000000-0006-0000-1000-000006000000}">
      <text>
        <r>
          <rPr>
            <b/>
            <sz val="8"/>
            <color indexed="8"/>
            <rFont val="Tahoma"/>
            <family val="2"/>
          </rPr>
          <t xml:space="preserve">Camille:
</t>
        </r>
        <r>
          <rPr>
            <sz val="8"/>
            <color indexed="8"/>
            <rFont val="Tahoma"/>
            <family val="2"/>
          </rPr>
          <t>données carolyne sol Dijon, fichier 5 mai 2011</t>
        </r>
      </text>
    </comment>
    <comment ref="C30" authorId="0" shapeId="0" xr:uid="{00000000-0006-0000-1000-000007000000}">
      <text>
        <r>
          <rPr>
            <b/>
            <sz val="8"/>
            <color indexed="8"/>
            <rFont val="Tahoma"/>
            <family val="2"/>
          </rPr>
          <t>Camille:
valeur par défaut avec trois tirages aléatoires et peu sensible</t>
        </r>
      </text>
    </comment>
    <comment ref="C33" authorId="0" shapeId="0" xr:uid="{00000000-0006-0000-1000-000008000000}">
      <text>
        <r>
          <rPr>
            <b/>
            <sz val="8"/>
            <color indexed="8"/>
            <rFont val="Tahoma"/>
            <family val="2"/>
          </rPr>
          <t xml:space="preserve">Camille:
</t>
        </r>
        <r>
          <rPr>
            <sz val="8"/>
            <color indexed="8"/>
            <rFont val="Tahoma"/>
            <family val="2"/>
          </rPr>
          <t>valeur par défaut de stics</t>
        </r>
      </text>
    </comment>
    <comment ref="C34" authorId="0" shapeId="0" xr:uid="{00000000-0006-0000-1000-000009000000}">
      <text>
        <r>
          <rPr>
            <b/>
            <sz val="8"/>
            <color indexed="8"/>
            <rFont val="Tahoma"/>
            <family val="2"/>
          </rPr>
          <t xml:space="preserve">Camille:
</t>
        </r>
        <r>
          <rPr>
            <sz val="8"/>
            <color indexed="8"/>
            <rFont val="Tahoma"/>
            <family val="2"/>
          </rPr>
          <t>valeur par défaut de stics</t>
        </r>
      </text>
    </comment>
    <comment ref="C35" authorId="0" shapeId="0" xr:uid="{00000000-0006-0000-1000-00000A000000}">
      <text>
        <r>
          <rPr>
            <b/>
            <sz val="8"/>
            <color indexed="8"/>
            <rFont val="Tahoma"/>
            <family val="2"/>
          </rPr>
          <t xml:space="preserve">Camille:
</t>
        </r>
        <r>
          <rPr>
            <sz val="8"/>
            <color indexed="8"/>
            <rFont val="Tahoma"/>
            <family val="2"/>
          </rPr>
          <t xml:space="preserve">valeur par défaut de stics
</t>
        </r>
      </text>
    </comment>
    <comment ref="C36" authorId="0" shapeId="0" xr:uid="{00000000-0006-0000-1000-00000B000000}">
      <text>
        <r>
          <rPr>
            <b/>
            <sz val="8"/>
            <color indexed="8"/>
            <rFont val="Tahoma"/>
            <family val="2"/>
          </rPr>
          <t xml:space="preserve">Camille:
</t>
        </r>
        <r>
          <rPr>
            <sz val="8"/>
            <color indexed="8"/>
            <rFont val="Tahoma"/>
            <family val="2"/>
          </rPr>
          <t xml:space="preserve">valeurs par défaut de stics
</t>
        </r>
      </text>
    </comment>
    <comment ref="C37" authorId="0" shapeId="0" xr:uid="{00000000-0006-0000-1000-00000C000000}">
      <text>
        <r>
          <rPr>
            <b/>
            <sz val="8"/>
            <color indexed="8"/>
            <rFont val="Tahoma"/>
            <family val="2"/>
          </rPr>
          <t xml:space="preserve">Camille:
</t>
        </r>
        <r>
          <rPr>
            <sz val="8"/>
            <color indexed="8"/>
            <rFont val="Tahoma"/>
            <family val="2"/>
          </rPr>
          <t>valeurs par défaut de stics</t>
        </r>
      </text>
    </comment>
    <comment ref="C38" authorId="0" shapeId="0" xr:uid="{00000000-0006-0000-1000-00000D000000}">
      <text>
        <r>
          <rPr>
            <b/>
            <sz val="8"/>
            <color indexed="8"/>
            <rFont val="Tahoma"/>
            <family val="2"/>
          </rPr>
          <t xml:space="preserve">Camille:
</t>
        </r>
        <r>
          <rPr>
            <sz val="8"/>
            <color indexed="8"/>
            <rFont val="Tahoma"/>
            <family val="2"/>
          </rPr>
          <t>valeurs par défaut de stics</t>
        </r>
      </text>
    </comment>
    <comment ref="C41" authorId="0" shapeId="0" xr:uid="{00000000-0006-0000-1000-00000E000000}">
      <text>
        <r>
          <rPr>
            <b/>
            <sz val="8"/>
            <color indexed="8"/>
            <rFont val="Tahoma"/>
            <family val="2"/>
          </rPr>
          <t xml:space="preserve">Camille:
</t>
        </r>
        <r>
          <rPr>
            <sz val="8"/>
            <color indexed="8"/>
            <rFont val="Tahoma"/>
            <family val="2"/>
          </rPr>
          <t>données carolyne sol Dijon, fichier 5 mai 2011</t>
        </r>
      </text>
    </comment>
    <comment ref="D41" authorId="0" shapeId="0" xr:uid="{00000000-0006-0000-1000-00000F000000}">
      <text>
        <r>
          <rPr>
            <b/>
            <sz val="8"/>
            <color indexed="8"/>
            <rFont val="Tahoma"/>
            <family val="2"/>
          </rPr>
          <t xml:space="preserve">Camille:
</t>
        </r>
        <r>
          <rPr>
            <sz val="8"/>
            <color indexed="8"/>
            <rFont val="Tahoma"/>
            <family val="2"/>
          </rPr>
          <t>données carolyne sol Dijon, fichier 5 mai 2011</t>
        </r>
      </text>
    </comment>
    <comment ref="E41" authorId="0" shapeId="0" xr:uid="{00000000-0006-0000-1000-000010000000}">
      <text>
        <r>
          <rPr>
            <b/>
            <sz val="8"/>
            <color indexed="8"/>
            <rFont val="Tahoma"/>
            <family val="2"/>
          </rPr>
          <t xml:space="preserve">Camille:
</t>
        </r>
        <r>
          <rPr>
            <sz val="8"/>
            <color indexed="8"/>
            <rFont val="Tahoma"/>
            <family val="2"/>
          </rPr>
          <t>données carolyne sol Dijon, fichier 5 mai 2011</t>
        </r>
      </text>
    </comment>
    <comment ref="F41" authorId="0" shapeId="0" xr:uid="{00000000-0006-0000-1000-000011000000}">
      <text>
        <r>
          <rPr>
            <b/>
            <sz val="8"/>
            <color indexed="8"/>
            <rFont val="Tahoma"/>
            <family val="2"/>
          </rPr>
          <t xml:space="preserve">Camille:
</t>
        </r>
        <r>
          <rPr>
            <sz val="8"/>
            <color indexed="8"/>
            <rFont val="Tahoma"/>
            <family val="2"/>
          </rPr>
          <t>données 2005 stagiaire carolyne</t>
        </r>
      </text>
    </comment>
    <comment ref="G41" authorId="0" shapeId="0" xr:uid="{00000000-0006-0000-1000-000012000000}">
      <text>
        <r>
          <rPr>
            <b/>
            <sz val="8"/>
            <color indexed="8"/>
            <rFont val="Tahoma"/>
            <family val="2"/>
          </rPr>
          <t xml:space="preserve">Camille:
</t>
        </r>
        <r>
          <rPr>
            <sz val="8"/>
            <color indexed="8"/>
            <rFont val="Tahoma"/>
            <family val="2"/>
          </rPr>
          <t>analyse sol carolyne Durr, moyenne bloc D</t>
        </r>
      </text>
    </comment>
    <comment ref="H41" authorId="0" shapeId="0" xr:uid="{00000000-0006-0000-1000-000013000000}">
      <text>
        <r>
          <rPr>
            <b/>
            <sz val="8"/>
            <color indexed="8"/>
            <rFont val="Tahoma"/>
            <family val="2"/>
          </rPr>
          <t xml:space="preserve">Camille:
</t>
        </r>
        <r>
          <rPr>
            <sz val="8"/>
            <color indexed="8"/>
            <rFont val="Tahoma"/>
            <family val="2"/>
          </rPr>
          <t>cf Luc, lit sédimentaire donc pas calcaire et pas granite, reste les caillasses!</t>
        </r>
      </text>
    </comment>
    <comment ref="I41" authorId="0" shapeId="0" xr:uid="{00000000-0006-0000-1000-000014000000}">
      <text>
        <r>
          <rPr>
            <b/>
            <sz val="8"/>
            <color indexed="8"/>
            <rFont val="Tahoma"/>
            <family val="2"/>
          </rPr>
          <t xml:space="preserve">Camille:
</t>
        </r>
        <r>
          <rPr>
            <sz val="8"/>
            <color indexed="8"/>
            <rFont val="Tahoma"/>
            <family val="2"/>
          </rPr>
          <t>valeur table 11.7 de stics pour un sol medium fine, topsoil.</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NC</author>
    <author>Nathalie</author>
    <author>dmeziere</author>
  </authors>
  <commentList>
    <comment ref="C21" authorId="0" shapeId="0" xr:uid="{00000000-0006-0000-1A00-000001000000}">
      <text>
        <r>
          <rPr>
            <b/>
            <sz val="9"/>
            <color indexed="81"/>
            <rFont val="Tahoma"/>
            <family val="2"/>
          </rPr>
          <t>NC:</t>
        </r>
        <r>
          <rPr>
            <sz val="9"/>
            <color indexed="81"/>
            <rFont val="Tahoma"/>
            <family val="2"/>
          </rPr>
          <t xml:space="preserve">
see morphological_parameters.par in in ParametersSpeciesFLORSYS.xls</t>
        </r>
      </text>
    </comment>
    <comment ref="D21" authorId="0" shapeId="0" xr:uid="{00000000-0006-0000-1A00-000002000000}">
      <text>
        <r>
          <rPr>
            <b/>
            <sz val="9"/>
            <color indexed="81"/>
            <rFont val="Tahoma"/>
            <family val="2"/>
          </rPr>
          <t>NC:</t>
        </r>
        <r>
          <rPr>
            <sz val="9"/>
            <color indexed="81"/>
            <rFont val="Tahoma"/>
            <family val="2"/>
          </rPr>
          <t xml:space="preserve">
see seed_bank_parmaeters.par in ParametersSpeciesFLORSYS.xls</t>
        </r>
      </text>
    </comment>
    <comment ref="E22" authorId="0" shapeId="0" xr:uid="{00000000-0006-0000-1A00-000003000000}">
      <text>
        <r>
          <rPr>
            <b/>
            <sz val="9"/>
            <color indexed="81"/>
            <rFont val="Tahoma"/>
            <family val="2"/>
          </rPr>
          <t>NC:</t>
        </r>
        <r>
          <rPr>
            <sz val="9"/>
            <color indexed="81"/>
            <rFont val="Tahoma"/>
            <family val="2"/>
          </rPr>
          <t xml:space="preserve">
http://www.tela-botanica.org/bdtfx-nn-85-description</t>
        </r>
      </text>
    </comment>
    <comment ref="E23" authorId="0" shapeId="0" xr:uid="{00000000-0006-0000-1A00-000004000000}">
      <text>
        <r>
          <rPr>
            <b/>
            <sz val="9"/>
            <color indexed="81"/>
            <rFont val="Tahoma"/>
            <family val="2"/>
          </rPr>
          <t>NC:</t>
        </r>
        <r>
          <rPr>
            <sz val="9"/>
            <color indexed="81"/>
            <rFont val="Tahoma"/>
            <family val="2"/>
          </rPr>
          <t xml:space="preserve">
http://www.tela-botanica.org/bdtfx-nn-3461-description</t>
        </r>
      </text>
    </comment>
    <comment ref="E24" authorId="0" shapeId="0" xr:uid="{00000000-0006-0000-1A00-000005000000}">
      <text>
        <r>
          <rPr>
            <b/>
            <sz val="9"/>
            <color indexed="81"/>
            <rFont val="Tahoma"/>
            <family val="2"/>
          </rPr>
          <t>NC:</t>
        </r>
        <r>
          <rPr>
            <sz val="9"/>
            <color indexed="81"/>
            <rFont val="Tahoma"/>
            <family val="2"/>
          </rPr>
          <t xml:space="preserve">
http://www.tela-botanica.org/bdtfx-nn-4009-description</t>
        </r>
      </text>
    </comment>
    <comment ref="E25" authorId="0" shapeId="0" xr:uid="{00000000-0006-0000-1A00-000006000000}">
      <text>
        <r>
          <rPr>
            <b/>
            <sz val="9"/>
            <color indexed="81"/>
            <rFont val="Tahoma"/>
            <family val="2"/>
          </rPr>
          <t>NC:</t>
        </r>
        <r>
          <rPr>
            <sz val="9"/>
            <color indexed="81"/>
            <rFont val="Tahoma"/>
            <family val="2"/>
          </rPr>
          <t xml:space="preserve">
http://www.tela-botanica.org/bdtfx-nn-4066-description</t>
        </r>
      </text>
    </comment>
    <comment ref="E26" authorId="0" shapeId="0" xr:uid="{00000000-0006-0000-1A00-000007000000}">
      <text>
        <r>
          <rPr>
            <b/>
            <sz val="9"/>
            <color indexed="81"/>
            <rFont val="Tahoma"/>
            <family val="2"/>
          </rPr>
          <t>NC:</t>
        </r>
        <r>
          <rPr>
            <sz val="9"/>
            <color indexed="81"/>
            <rFont val="Tahoma"/>
            <family val="2"/>
          </rPr>
          <t xml:space="preserve">
http://www.tela-botanica.org/bdtfx-nn-75451-description</t>
        </r>
      </text>
    </comment>
    <comment ref="E27" authorId="0" shapeId="0" xr:uid="{00000000-0006-0000-1A00-000008000000}">
      <text>
        <r>
          <rPr>
            <b/>
            <sz val="9"/>
            <color indexed="81"/>
            <rFont val="Tahoma"/>
            <family val="2"/>
          </rPr>
          <t>NC:</t>
        </r>
        <r>
          <rPr>
            <sz val="9"/>
            <color indexed="81"/>
            <rFont val="Tahoma"/>
            <family val="2"/>
          </rPr>
          <t xml:space="preserve">
http://www.tela-botanica.org/bdtfx-nn-75016-description</t>
        </r>
      </text>
    </comment>
    <comment ref="E28" authorId="0" shapeId="0" xr:uid="{00000000-0006-0000-1A00-000009000000}">
      <text>
        <r>
          <rPr>
            <b/>
            <sz val="9"/>
            <color indexed="81"/>
            <rFont val="Tahoma"/>
            <family val="2"/>
          </rPr>
          <t>NC:</t>
        </r>
        <r>
          <rPr>
            <sz val="9"/>
            <color indexed="81"/>
            <rFont val="Tahoma"/>
            <family val="2"/>
          </rPr>
          <t xml:space="preserve">
http://www.tela-botanica.org/bdtfx-nn-16741-description</t>
        </r>
      </text>
    </comment>
    <comment ref="E29" authorId="0" shapeId="0" xr:uid="{00000000-0006-0000-1A00-00000A000000}">
      <text>
        <r>
          <rPr>
            <b/>
            <sz val="9"/>
            <color indexed="81"/>
            <rFont val="Tahoma"/>
            <family val="2"/>
          </rPr>
          <t>NC:</t>
        </r>
        <r>
          <rPr>
            <sz val="9"/>
            <color indexed="81"/>
            <rFont val="Tahoma"/>
            <family val="2"/>
          </rPr>
          <t xml:space="preserve">
http://www.tela-botanica.org/bdtfx-nn-10308-description</t>
        </r>
      </text>
    </comment>
    <comment ref="E30" authorId="0" shapeId="0" xr:uid="{00000000-0006-0000-1A00-00000B000000}">
      <text>
        <r>
          <rPr>
            <b/>
            <sz val="9"/>
            <color indexed="81"/>
            <rFont val="Tahoma"/>
            <family val="2"/>
          </rPr>
          <t>NC:</t>
        </r>
        <r>
          <rPr>
            <sz val="9"/>
            <color indexed="81"/>
            <rFont val="Tahoma"/>
            <family val="2"/>
          </rPr>
          <t xml:space="preserve">
http://www.tela-botanica.org/bdtfx-nn-21654-description</t>
        </r>
      </text>
    </comment>
    <comment ref="E31" authorId="0" shapeId="0" xr:uid="{00000000-0006-0000-1A00-00000C000000}">
      <text>
        <r>
          <rPr>
            <b/>
            <sz val="9"/>
            <color indexed="81"/>
            <rFont val="Tahoma"/>
            <family val="2"/>
          </rPr>
          <t>NC:</t>
        </r>
        <r>
          <rPr>
            <sz val="9"/>
            <color indexed="81"/>
            <rFont val="Tahoma"/>
            <family val="2"/>
          </rPr>
          <t xml:space="preserve">
http://www.tela-botanica.org/bdtfx-nn-22486-description</t>
        </r>
      </text>
    </comment>
    <comment ref="E32" authorId="0" shapeId="0" xr:uid="{00000000-0006-0000-1A00-00000D000000}">
      <text>
        <r>
          <rPr>
            <b/>
            <sz val="9"/>
            <color indexed="81"/>
            <rFont val="Tahoma"/>
            <family val="2"/>
          </rPr>
          <t>NC:</t>
        </r>
        <r>
          <rPr>
            <sz val="9"/>
            <color indexed="81"/>
            <rFont val="Tahoma"/>
            <family val="2"/>
          </rPr>
          <t xml:space="preserve">
http://www.tela-botanica.org/bdtfx-nn-23376-description</t>
        </r>
      </text>
    </comment>
    <comment ref="E33" authorId="0" shapeId="0" xr:uid="{00000000-0006-0000-1A00-00000E000000}">
      <text>
        <r>
          <rPr>
            <b/>
            <sz val="9"/>
            <color indexed="81"/>
            <rFont val="Tahoma"/>
            <family val="2"/>
          </rPr>
          <t>NC:</t>
        </r>
        <r>
          <rPr>
            <sz val="9"/>
            <color indexed="81"/>
            <rFont val="Tahoma"/>
            <family val="2"/>
          </rPr>
          <t xml:space="preserve">
http://www.tela-botanica.org/bdtfx-nn-28896-description</t>
        </r>
      </text>
    </comment>
    <comment ref="E34" authorId="0" shapeId="0" xr:uid="{00000000-0006-0000-1A00-00000F000000}">
      <text>
        <r>
          <rPr>
            <b/>
            <sz val="9"/>
            <color indexed="81"/>
            <rFont val="Tahoma"/>
            <family val="2"/>
          </rPr>
          <t>NC:
chose barochore because more interested in dispersal distance than ejection method
autochore</t>
        </r>
        <r>
          <rPr>
            <sz val="9"/>
            <color indexed="81"/>
            <rFont val="Tahoma"/>
            <family val="2"/>
          </rPr>
          <t xml:space="preserve">
http://www.tela-botanica.org/bdtfx-nn-29941-description
Fried et al
barochore
Geranium dissectum;22583;agochor;;;hemerochor;
Geranium dissectum;22583;ballochor;;;autochor;
Geranium dissectum;22583;endozoochor;domestic animal;domestic animal;zoochor;
Geranium dissectum;22583;speirochor;   seed contamination;man;hemerochor;
Geranium dissectum;22583;speirochor;;;hemerochor;
http://www.uni-oldenburg.de/fileadmin/user_upload/biologie/ag/landeco/download/LEDA/Data_files/dispersal_type.txt</t>
        </r>
      </text>
    </comment>
    <comment ref="E35" authorId="0" shapeId="0" xr:uid="{00000000-0006-0000-1A00-000010000000}">
      <text>
        <r>
          <rPr>
            <b/>
            <sz val="9"/>
            <color indexed="81"/>
            <rFont val="Tahoma"/>
            <family val="2"/>
          </rPr>
          <t>NC:</t>
        </r>
        <r>
          <rPr>
            <sz val="9"/>
            <color indexed="81"/>
            <rFont val="Tahoma"/>
            <family val="2"/>
          </rPr>
          <t xml:space="preserve">
http://www.tela-botanica.org/bdtfx-nn-41054-description</t>
        </r>
      </text>
    </comment>
    <comment ref="D36" authorId="1" shapeId="0" xr:uid="{00000000-0006-0000-1A00-000011000000}">
      <text>
        <r>
          <rPr>
            <b/>
            <sz val="9"/>
            <color indexed="81"/>
            <rFont val="Tahoma"/>
            <family val="2"/>
          </rPr>
          <t xml:space="preserve">Nathalie:
1.874 mg with 0% humidity (measurements Florence Strbik 2015)
</t>
        </r>
        <r>
          <rPr>
            <sz val="9"/>
            <color indexed="81"/>
            <rFont val="Tahoma"/>
            <family val="2"/>
          </rPr>
          <t xml:space="preserve">
2.77
Lisci, M., Pacini, E., 1997. Fruit and seed structural characteristics and seed dispersal in Mercurialis annua L. (Euphorbiaceae). Acta Soc. Bot. Pol. 66, 379-386.
Parametrage/AnalayseBiblio.xlsx, seeds
Royal Botanic Gardens Kew. (2015) Seed Information Database (SID). Version 7.1. Available from: http://data.kew.org/sid/ (March 2015)
http://data.kew.org/sid/SidServlet?ID=15393&amp;Num=SPA
1000 Seed Weight
Average 1000 Seed Weight(g): 1.9
Details of Component Seed Weights:
    1.5; (Earle &amp; Jones, 1962); Seed; Seed mc not stated, but weight is likely to refer to air-dry seed.
    1.5; (Kleiman et al., 1965); Seed; Seed mc not stated, but weight is likely to refer to air-dry seed.
    2.1296; (RBG Kew, Wakehurst Place); Seed; *Seed weights reported may include minor covering structures
    1.8976; (RBG Kew, Wakehurst Place); Seed; *Seed weights reported may include minor covering structures
    2.19; (RBG Kew, Wakehurst Place); Seed; *Seed weights reported may include minor covering structures
    2.5552; (RBG Kew, Wakehurst Place); Seed; *Seed weights reported may include minor covering structures
    1.6; (Bouman et al., 2000); Seed; Seed mc not stated, but weight is likely to refer to air-dry seed.</t>
        </r>
      </text>
    </comment>
    <comment ref="E36" authorId="0" shapeId="0" xr:uid="{00000000-0006-0000-1A00-000012000000}">
      <text>
        <r>
          <rPr>
            <b/>
            <sz val="9"/>
            <color indexed="81"/>
            <rFont val="Tahoma"/>
            <family val="2"/>
          </rPr>
          <t>NC:</t>
        </r>
        <r>
          <rPr>
            <sz val="9"/>
            <color indexed="81"/>
            <rFont val="Tahoma"/>
            <family val="2"/>
          </rPr>
          <t xml:space="preserve">
http://www.tela-botanica.org/bdtfx-nn-42320-description</t>
        </r>
      </text>
    </comment>
    <comment ref="D37" authorId="2" shapeId="0" xr:uid="{00000000-0006-0000-1A00-000013000000}">
      <text>
        <r>
          <rPr>
            <b/>
            <sz val="8"/>
            <color indexed="81"/>
            <rFont val="Tahoma"/>
            <family val="2"/>
          </rPr>
          <t>1000 Seed Weight
Average 1000 Seed Weight(g): 4.3
Details of Component Seed Weights:
    4.3; (Cromarty et al., 1982); Seed; Mid-point of 1000 seed weight range 3-5.5g; seed mc not stated, but weight is likely to refer to air-dry seed.
    5.41; (Felfoldi, 1980); Seed; Seed mc not stated, but weight is likely to refer to air-dry seed.
    3.726; (Mazer, 1989); Seed
    3.726; (Mazer, 1989); Diaspore; seed plus associated protective structure
http://data.kew.org/sid/SidServlet?ID=16868&amp;Num=8Og</t>
        </r>
      </text>
    </comment>
    <comment ref="E37" authorId="0" shapeId="0" xr:uid="{00000000-0006-0000-1A00-000014000000}">
      <text>
        <r>
          <rPr>
            <b/>
            <sz val="9"/>
            <color indexed="81"/>
            <rFont val="Tahoma"/>
            <family val="2"/>
          </rPr>
          <t>NC:</t>
        </r>
        <r>
          <rPr>
            <sz val="9"/>
            <color indexed="81"/>
            <rFont val="Tahoma"/>
            <family val="2"/>
          </rPr>
          <t xml:space="preserve">
http://www.tela-botanica.org/bdtfx-nn-47573-description</t>
        </r>
      </text>
    </comment>
    <comment ref="D38" authorId="2" shapeId="0" xr:uid="{00000000-0006-0000-1A00-000015000000}">
      <text>
        <r>
          <rPr>
            <b/>
            <sz val="8"/>
            <color indexed="81"/>
            <rFont val="Tahoma"/>
            <family val="2"/>
          </rPr>
          <t>Nathalie Colbach</t>
        </r>
        <r>
          <rPr>
            <sz val="8"/>
            <color indexed="81"/>
            <rFont val="Tahoma"/>
            <family val="2"/>
          </rPr>
          <t xml:space="preserve">
0.3
Thomson et al., 1993. Seed size and shape predict persistence in soil. Functiuonal Ecology 7:236-241.
1000 Seed Weight
Average 1000 Seed Weight(g): 0.3
http://data.kew.org/sid/SidServlet?ID=18245&amp;Num=652
Royal Botanic Gardens Kew. (2015) Seed Information Database (SID). Version 7.1. Available from: http://data.kew.org/sid/ (March 2015)</t>
        </r>
      </text>
    </comment>
    <comment ref="E38" authorId="0" shapeId="0" xr:uid="{00000000-0006-0000-1A00-000016000000}">
      <text>
        <r>
          <rPr>
            <b/>
            <sz val="9"/>
            <color indexed="81"/>
            <rFont val="Tahoma"/>
            <family val="2"/>
          </rPr>
          <t>NC:</t>
        </r>
        <r>
          <rPr>
            <sz val="9"/>
            <color indexed="81"/>
            <rFont val="Tahoma"/>
            <family val="2"/>
          </rPr>
          <t xml:space="preserve">
http://www.tela-botanica.org/bdtfx-nn-50284-description</t>
        </r>
      </text>
    </comment>
    <comment ref="E39" authorId="0" shapeId="0" xr:uid="{00000000-0006-0000-1A00-000017000000}">
      <text>
        <r>
          <rPr>
            <b/>
            <sz val="9"/>
            <color indexed="81"/>
            <rFont val="Tahoma"/>
            <family val="2"/>
          </rPr>
          <t>NC:</t>
        </r>
        <r>
          <rPr>
            <sz val="9"/>
            <color indexed="81"/>
            <rFont val="Tahoma"/>
            <family val="2"/>
          </rPr>
          <t xml:space="preserve">
http://www.tela-botanica.org/bdtfx-nn-51363-description</t>
        </r>
      </text>
    </comment>
    <comment ref="E40" authorId="0" shapeId="0" xr:uid="{00000000-0006-0000-1A00-000018000000}">
      <text>
        <r>
          <rPr>
            <b/>
            <sz val="9"/>
            <color indexed="81"/>
            <rFont val="Tahoma"/>
            <family val="2"/>
          </rPr>
          <t>NC:</t>
        </r>
        <r>
          <rPr>
            <sz val="9"/>
            <color indexed="81"/>
            <rFont val="Tahoma"/>
            <family val="2"/>
          </rPr>
          <t xml:space="preserve">
http://www.tela-botanica.org/bdtfx-nn-26474-description</t>
        </r>
      </text>
    </comment>
    <comment ref="E41" authorId="0" shapeId="0" xr:uid="{00000000-0006-0000-1A00-000019000000}">
      <text>
        <r>
          <rPr>
            <b/>
            <sz val="9"/>
            <color indexed="81"/>
            <rFont val="Tahoma"/>
            <family val="2"/>
          </rPr>
          <t>NC:</t>
        </r>
        <r>
          <rPr>
            <sz val="9"/>
            <color indexed="81"/>
            <rFont val="Tahoma"/>
            <family val="2"/>
          </rPr>
          <t xml:space="preserve">
http://www.tela-botanica.org/bdtfx-nn-51630-description</t>
        </r>
      </text>
    </comment>
    <comment ref="E42" authorId="0" shapeId="0" xr:uid="{00000000-0006-0000-1A00-00001A000000}">
      <text>
        <r>
          <rPr>
            <b/>
            <sz val="9"/>
            <color indexed="81"/>
            <rFont val="Tahoma"/>
            <family val="2"/>
          </rPr>
          <t>NC:</t>
        </r>
        <r>
          <rPr>
            <sz val="9"/>
            <color indexed="81"/>
            <rFont val="Tahoma"/>
            <family val="2"/>
          </rPr>
          <t xml:space="preserve">
http://www.tela-botanica.org/bdtfx-nn-63096-description</t>
        </r>
      </text>
    </comment>
    <comment ref="E43" authorId="0" shapeId="0" xr:uid="{00000000-0006-0000-1A00-00001B000000}">
      <text>
        <r>
          <rPr>
            <b/>
            <sz val="9"/>
            <color indexed="81"/>
            <rFont val="Tahoma"/>
            <family val="2"/>
          </rPr>
          <t>NC:</t>
        </r>
        <r>
          <rPr>
            <sz val="9"/>
            <color indexed="81"/>
            <rFont val="Tahoma"/>
            <family val="2"/>
          </rPr>
          <t xml:space="preserve">
http://www.tela-botanica.org/bdtfx-nn-64930-description</t>
        </r>
      </text>
    </comment>
    <comment ref="E44" authorId="0" shapeId="0" xr:uid="{00000000-0006-0000-1A00-00001C000000}">
      <text>
        <r>
          <rPr>
            <b/>
            <sz val="9"/>
            <color indexed="81"/>
            <rFont val="Tahoma"/>
            <family val="2"/>
          </rPr>
          <t>NC:</t>
        </r>
        <r>
          <rPr>
            <sz val="9"/>
            <color indexed="81"/>
            <rFont val="Tahoma"/>
            <family val="2"/>
          </rPr>
          <t xml:space="preserve">
http://www.tela-botanica.org/bdtfx-nn-65171-description</t>
        </r>
      </text>
    </comment>
    <comment ref="E45" authorId="0" shapeId="0" xr:uid="{00000000-0006-0000-1A00-00001D000000}">
      <text>
        <r>
          <rPr>
            <b/>
            <sz val="9"/>
            <color indexed="81"/>
            <rFont val="Tahoma"/>
            <family val="2"/>
          </rPr>
          <t>NC:</t>
        </r>
        <r>
          <rPr>
            <sz val="9"/>
            <color indexed="81"/>
            <rFont val="Tahoma"/>
            <family val="2"/>
          </rPr>
          <t xml:space="preserve">
http://www.tela-botanica.org/bdtfx-nn-75396-description</t>
        </r>
      </text>
    </comment>
    <comment ref="E46" authorId="0" shapeId="0" xr:uid="{00000000-0006-0000-1A00-00001E000000}">
      <text>
        <r>
          <rPr>
            <b/>
            <sz val="9"/>
            <color indexed="81"/>
            <rFont val="Tahoma"/>
            <family val="2"/>
          </rPr>
          <t>NC:</t>
        </r>
        <r>
          <rPr>
            <sz val="9"/>
            <color indexed="81"/>
            <rFont val="Tahoma"/>
            <family val="2"/>
          </rPr>
          <t xml:space="preserve">
http://www.tela-botanica.org/bdtfx-nn-71191-description</t>
        </r>
      </text>
    </comment>
    <comment ref="E47" authorId="0" shapeId="0" xr:uid="{00000000-0006-0000-1A00-00001F000000}">
      <text>
        <r>
          <rPr>
            <b/>
            <sz val="9"/>
            <color indexed="81"/>
            <rFont val="Tahoma"/>
            <family val="2"/>
          </rPr>
          <t>NC:</t>
        </r>
        <r>
          <rPr>
            <sz val="9"/>
            <color indexed="81"/>
            <rFont val="Tahoma"/>
            <family val="2"/>
          </rPr>
          <t xml:space="preserve">
http://www.tela-botanica.org/bdtfx-nn-71290-description</t>
        </r>
      </text>
    </comment>
  </commentList>
</comments>
</file>

<file path=xl/sharedStrings.xml><?xml version="1.0" encoding="utf-8"?>
<sst xmlns="http://schemas.openxmlformats.org/spreadsheetml/2006/main" count="3573" uniqueCount="1528">
  <si>
    <t>Last modification</t>
  </si>
  <si>
    <t>List of input and output files and their location for converting ALOMYSYS cropping system input file to FLORSYS input files</t>
  </si>
  <si>
    <t>Main directory</t>
  </si>
  <si>
    <t>Name</t>
  </si>
  <si>
    <t>Required</t>
  </si>
  <si>
    <t>Subdirectories</t>
  </si>
  <si>
    <t>Content</t>
  </si>
  <si>
    <t xml:space="preserve">Required </t>
  </si>
  <si>
    <t>Use</t>
  </si>
  <si>
    <t>Caution</t>
  </si>
  <si>
    <t>ConvertSys</t>
  </si>
  <si>
    <t>Executive file: double-click to run the converter et follow instructions on screen</t>
  </si>
  <si>
    <t>E_Alomysys</t>
  </si>
  <si>
    <t>fixed</t>
  </si>
  <si>
    <t>required</t>
  </si>
  <si>
    <t>ALOMYSYS cropping system file to convert</t>
  </si>
  <si>
    <t>the converter will propose to convert all present itk files</t>
  </si>
  <si>
    <t>yes</t>
  </si>
  <si>
    <t>File to convert</t>
  </si>
  <si>
    <t>Herbicides</t>
  </si>
  <si>
    <t>HerbicidesALOMYSYS</t>
  </si>
  <si>
    <t>Find the name of the active ingredient corresponding to the herbicide code indicated in the ALOMYSYS cropping system file</t>
  </si>
  <si>
    <t>Do not modify</t>
  </si>
  <si>
    <t>new_herbicidesACTA</t>
  </si>
  <si>
    <t>Find the FLORSYS herbicide code corresponding to the herbcides used in the ALOMYSYS cropping system file</t>
  </si>
  <si>
    <t>new_herbicidesARVALIS</t>
  </si>
  <si>
    <t>optional</t>
  </si>
  <si>
    <t>new_herbicidesPERSO</t>
  </si>
  <si>
    <t>Add new herbicides missing in the previous two files</t>
  </si>
  <si>
    <t>S_Florsys</t>
  </si>
  <si>
    <t>FLORSYS cropping system file estimated from ALOMYSYS cropping system file</t>
  </si>
  <si>
    <t>Identical to the initial ALOMYSYS cropping system file</t>
  </si>
  <si>
    <t>output</t>
  </si>
  <si>
    <t>Converted file, use as input in FLORSYS</t>
  </si>
  <si>
    <t>FLORSYS soil characteristics file</t>
  </si>
  <si>
    <t>sol.dat (fixed). In case of multiple file conversions, sol.dat will correspond to the last converted cropping system file</t>
  </si>
  <si>
    <t>(The conversion from FLORSYS to ALOMYSYS is not yet fully operational)</t>
  </si>
  <si>
    <t>CAUTION</t>
  </si>
  <si>
    <t>AVERTISSEMENT:\NALOMYSYS fonctionne avec des doses d'herbicides relatives à la dose homologuée dans une culture donnée.</t>
  </si>
  <si>
    <t>FLORSYS utilise des doses absolues (g ou l de produit par ha) sans référence à la culture.</t>
  </si>
  <si>
    <t>Lors de la conversion, la dose maximale trouvée dans la base FLORSYS est utilisée.</t>
  </si>
  <si>
    <t>Il y a donc un risque de surestimation des doses appliquées.</t>
  </si>
  <si>
    <t>The Meteo.dat input file does not have exactly the same format in ALOMYSYS and FLORSYS.</t>
  </si>
  <si>
    <t>In ALOMYSYS, it consists of R series of N+1 year names for R repetitions of a simulation lasting N years.</t>
  </si>
  <si>
    <t>In FLORSYS, the R series are separated by the word NEXT and the list terminated with END.</t>
  </si>
  <si>
    <t>List of input files and their location</t>
  </si>
  <si>
    <t>Required (if required files are missing, default files from the Default subdirectory are used. If these are missing, the simulation is aborted)</t>
  </si>
  <si>
    <t>Description</t>
  </si>
  <si>
    <t>FLORSYS.exe</t>
  </si>
  <si>
    <t>Executive file: double-click to run model</t>
  </si>
  <si>
    <t>in this file</t>
  </si>
  <si>
    <t xml:space="preserve">Simulation subdirectory </t>
  </si>
  <si>
    <t>fixed name</t>
  </si>
  <si>
    <t>croppingsystem.dat</t>
  </si>
  <si>
    <t>(name indicated in config.dat)</t>
  </si>
  <si>
    <t>sol.dat</t>
  </si>
  <si>
    <t>meteo.dat</t>
  </si>
  <si>
    <t>depends on option chosen in config.dat</t>
  </si>
  <si>
    <t>manure.dat</t>
  </si>
  <si>
    <t>name chosen in cropping system file</t>
  </si>
  <si>
    <t>depends on manure option chosen in cropping system file</t>
  </si>
  <si>
    <t>toolWidth.dat</t>
  </si>
  <si>
    <t>if missing, default values are used</t>
  </si>
  <si>
    <t>output.dat</t>
  </si>
  <si>
    <t>seedBankInitial.dat</t>
  </si>
  <si>
    <t>morphological_parameters.par</t>
  </si>
  <si>
    <t>ParametresPostLevee.xls</t>
  </si>
  <si>
    <t>seed_bank_parameters.par</t>
  </si>
  <si>
    <t>ParametresPreLevee.xls</t>
  </si>
  <si>
    <t>growth_parameters.par</t>
  </si>
  <si>
    <t>iniStruct.dat</t>
  </si>
  <si>
    <t>name chosen in sol.dat</t>
  </si>
  <si>
    <t>depends on option chosen in sol.dat</t>
  </si>
  <si>
    <t>Default</t>
  </si>
  <si>
    <t>used if input files are missing in simulation subdirectory</t>
  </si>
  <si>
    <t>same as for simulation subdirectory</t>
  </si>
  <si>
    <t>Parameters/Herbicide</t>
  </si>
  <si>
    <t>herbicidesACTA.par</t>
  </si>
  <si>
    <t>herbicidesARVALIS.par</t>
  </si>
  <si>
    <t>herbicidesPERSO.par</t>
  </si>
  <si>
    <t>Parameters/Tillage</t>
  </si>
  <si>
    <t>bechage.par</t>
  </si>
  <si>
    <t xml:space="preserve">Nowhere. </t>
  </si>
  <si>
    <t>chisel.par</t>
  </si>
  <si>
    <t>hrot.par</t>
  </si>
  <si>
    <t>melange5.par</t>
  </si>
  <si>
    <t>melange10.par</t>
  </si>
  <si>
    <t>rota.par</t>
  </si>
  <si>
    <t>rouleau.par</t>
  </si>
  <si>
    <t>vibro.par</t>
  </si>
  <si>
    <t>*.p*</t>
  </si>
  <si>
    <t>created by simulation</t>
  </si>
  <si>
    <t>created if missing</t>
  </si>
  <si>
    <t>Climate/climate</t>
  </si>
  <si>
    <t>weather.dat</t>
  </si>
  <si>
    <t>name indicated in config.dat</t>
  </si>
  <si>
    <t>Climate/soil</t>
  </si>
  <si>
    <t>soilClimate.dat</t>
  </si>
  <si>
    <t>depends on option chosen in repertoire.dat</t>
  </si>
  <si>
    <t xml:space="preserve">Output files will be located in subdirectory called repetition1 - repetitionN where N is the number of repetitions required for the simulation. </t>
  </si>
  <si>
    <t>These subdirectories will be created inside the simulation subdirectory.</t>
  </si>
  <si>
    <t>Location</t>
  </si>
  <si>
    <t>Aim</t>
  </si>
  <si>
    <t>Caution: text in blue are variable names and must not be changed.</t>
  </si>
  <si>
    <t>Example of content</t>
  </si>
  <si>
    <t>Explanations</t>
  </si>
  <si>
    <t>YES</t>
  </si>
  <si>
    <t>Simulation sub-directory</t>
  </si>
  <si>
    <t>List input and parameter files for simulation</t>
  </si>
  <si>
    <t>Latitude between -66 (66°S) and 66 (66°N) ; latitudes in polar circles are not supported</t>
  </si>
  <si>
    <t>Cropping system input file</t>
  </si>
  <si>
    <t>largeurMateriel.dat</t>
  </si>
  <si>
    <t>Input file for tool width</t>
  </si>
  <si>
    <t>Soil climate files are located in the climate/soil directory and their names must be RootYear1.dat to RootYearN.dat for a simulation lasting N-1 years.</t>
  </si>
  <si>
    <t>dijonMeteo</t>
  </si>
  <si>
    <t>File name for soil characteristics (texture, depth, initial soil moisture etc.)</t>
  </si>
  <si>
    <t>TRUE</t>
  </si>
  <si>
    <t>Option « TRUE »: we use weather data of years written in itk file</t>
  </si>
  <si>
    <t>RAND</t>
  </si>
  <si>
    <t>1998 1972 2005</t>
  </si>
  <si>
    <t>LIST</t>
  </si>
  <si>
    <r>
      <t>Option « LIST »: for the first year writen in itk file, we use the first year written in the file « Meteo.dat », for the 2</t>
    </r>
    <r>
      <rPr>
        <vertAlign val="superscript"/>
        <sz val="10"/>
        <rFont val="Arial"/>
        <family val="2"/>
      </rPr>
      <t>nd</t>
    </r>
    <r>
      <rPr>
        <sz val="10"/>
        <rFont val="Arial"/>
        <family val="2"/>
      </rPr>
      <t xml:space="preserve"> one, we use the 2</t>
    </r>
    <r>
      <rPr>
        <vertAlign val="superscript"/>
        <sz val="10"/>
        <rFont val="Arial"/>
        <family val="2"/>
      </rPr>
      <t>nd</t>
    </r>
    <r>
      <rPr>
        <sz val="10"/>
        <rFont val="Arial"/>
        <family val="2"/>
      </rPr>
      <t xml:space="preserve"> year written in « Meteo.dat », etc. If several simulations, several lists must be written in « Meteo.dat ».</t>
    </r>
  </si>
  <si>
    <t>The names of other parameter files are fixed and cannot be modified by the user.</t>
  </si>
  <si>
    <t>No blanks or special characters in file names.</t>
  </si>
  <si>
    <t>All dates are given in Julian days (from 1 to 365) followed by the year (YYYY)</t>
  </si>
  <si>
    <t>Describes cropping system (crop succession and management techniques)</t>
  </si>
  <si>
    <t>Uppercase words refer to software-specific code words (i.e. SEC for dry)</t>
  </si>
  <si>
    <t xml:space="preserve">Name </t>
  </si>
  <si>
    <t>Given in configuration file</t>
  </si>
  <si>
    <t>Surface</t>
  </si>
  <si>
    <t>Date of previous crop harvest = onset of simulation</t>
  </si>
  <si>
    <t>Toutes les dates sont à donner en nombre de jours depuis le 1er janvier (avec 0 = 1er janvier) suivis de l'année</t>
  </si>
  <si>
    <t>ORGE</t>
  </si>
  <si>
    <t>Previous crop and variety: INCONNU (unknown) or crop and varieties described in post-emergence crop (cropParameter sheet) and growth parameters files (growthParameter sheet)</t>
  </si>
  <si>
    <t>SUB_OPTIMUM</t>
  </si>
  <si>
    <t>Technical ability of the farmer for applying herbicides</t>
  </si>
  <si>
    <t>- OPTIMUM: l'efficacité potentielle de l'herbicide sera celle indiquée dans herbicides.par (en cas de taux entre 0 et 1) ou la borne supérieure de la classe d'efficacité choisie (chapitre 1)</t>
  </si>
  <si>
    <t>- SUB_OPTIMUM: l'efficacité potentielle de l'herbicide sera égale à 0.975 fois celle indiquée dans herbicides.par (en cas de taux entre 0 et 1) ou la valeur médiane de la classe d'efficacité choisie</t>
  </si>
  <si>
    <t>- LOW: l'efficacité potentielle de l'herbicide sera égale à 0.95 fois celle indiquée dans herbicides.par (en cas de taux entre 0 et 1) ou la valeur inférieure de la classe d'efficacité choisie</t>
  </si>
  <si>
    <t>Orientation de semis : NS | WE</t>
  </si>
  <si>
    <t>Itk1</t>
  </si>
  <si>
    <t>Crop management name</t>
  </si>
  <si>
    <t>NO</t>
  </si>
  <si>
    <t>For each  operation then give</t>
  </si>
  <si>
    <t>date (DDD YYYY). If last tillage operation on sowing date, both operations are considered associated on a single tractor passage</t>
  </si>
  <si>
    <t>LABOUR</t>
  </si>
  <si>
    <t>MELANGE10</t>
  </si>
  <si>
    <t>NS</t>
  </si>
  <si>
    <t>For each operation, give</t>
  </si>
  <si>
    <t>Number of sown crops</t>
  </si>
  <si>
    <t>PRIMARY</t>
  </si>
  <si>
    <t>semis à la volée : YES | NO</t>
  </si>
  <si>
    <t>si semis à la volée = NO</t>
  </si>
  <si>
    <t>interrang moyen [cm]</t>
  </si>
  <si>
    <t>distance à la première culture [cm] : distance avec le rang de la 1ère culture</t>
  </si>
  <si>
    <t>alignement parfait : YES | NO (écart-type interrang = 0 | &gt; 0)</t>
  </si>
  <si>
    <t>précision : YES | NO (écart-type intrarang = 0 | &gt; 0)</t>
  </si>
  <si>
    <t xml:space="preserve">For each crop, </t>
  </si>
  <si>
    <t>statut : PRIMARY | SECONDARY | TEMPORARY (seules les cultures principales PRIMARY sont récoltées)</t>
  </si>
  <si>
    <t>densité de semis en graines/m²</t>
  </si>
  <si>
    <t>profondeur de semis [cm] entre 0 et 29</t>
  </si>
  <si>
    <t>if more than 1 crop</t>
  </si>
  <si>
    <t>L/HA</t>
  </si>
  <si>
    <t>For each application then give</t>
  </si>
  <si>
    <t>Agil</t>
  </si>
  <si>
    <t>commercial name (see herbicides.par files)</t>
  </si>
  <si>
    <t>Ankor</t>
  </si>
  <si>
    <t>rate</t>
  </si>
  <si>
    <t>unit of rate</t>
  </si>
  <si>
    <t>HERSEETRILLE</t>
  </si>
  <si>
    <t>BINEUSE</t>
  </si>
  <si>
    <t>mowing height (cm)</t>
  </si>
  <si>
    <t>biomass export or not (YES or NO)</t>
  </si>
  <si>
    <t>seed loss (in [0,1])</t>
  </si>
  <si>
    <t>rate of nitrogen (kg/ha)</t>
  </si>
  <si>
    <t>ammonium content in fertiliser (%, in [0,100]). This variable is used for the disease submodel.</t>
  </si>
  <si>
    <t>date (DDD YYYY). If same day than another irrigation,amounts of water are added.</t>
  </si>
  <si>
    <t>amount of water [mm]. Remember that 10 mm of water = 100m^3/ha. This amount is added to amount of rain. Water from rain and irrigation have the same effects (FLORSYS and STICS).</t>
  </si>
  <si>
    <t>Itk2</t>
  </si>
  <si>
    <t>CHISEL</t>
  </si>
  <si>
    <t>herse</t>
  </si>
  <si>
    <t xml:space="preserve">BLE!CAPHORN </t>
  </si>
  <si>
    <t>SILTHIOFAM</t>
  </si>
  <si>
    <t>AUGUR</t>
  </si>
  <si>
    <t>g/ha</t>
  </si>
  <si>
    <t>Describes the characteristics of the soil of the simulated field</t>
  </si>
  <si>
    <t>structure_initiale_sol</t>
  </si>
  <si>
    <t>structIni.dat</t>
  </si>
  <si>
    <t>initial soil structure: either a file name (see initialSoilStructure sheet) or a soil structure class (TERRE_FINE MOTTEUX TASSE)</t>
  </si>
  <si>
    <t>conditions_humidités_initiales</t>
  </si>
  <si>
    <t>SEC</t>
  </si>
  <si>
    <t>soil moisture at simulation onset, choose HUMIDE,MOYEN_HUM,MOYEN_SEC, or SEC</t>
  </si>
  <si>
    <t>texture_du_sol_ALS(0-100)</t>
  </si>
  <si>
    <t>soil texture of simulated field, in % with sum of three variables = 100: clay, silt, sand</t>
  </si>
  <si>
    <t>cailloux(0-100)</t>
  </si>
  <si>
    <t>%gravel and stones (0-100%)</t>
  </si>
  <si>
    <t>profondeur_du_sol</t>
  </si>
  <si>
    <t>soil depth (cm)</t>
  </si>
  <si>
    <t>numero_sol_STICS</t>
  </si>
  <si>
    <t>0 si sol paramétré par utilisateur</t>
  </si>
  <si>
    <t>1=BPAR;2=CA;3=Boulbene;4=CAMAA;5=soltousol;6=CPMA</t>
  </si>
  <si>
    <t>7=CPAG;8=HTAD;9=TerrefortSP;10=PCT;11=TAA;12=TPAA</t>
  </si>
  <si>
    <t>ZONE ORANGE lue si numero_sol_STICS=0</t>
  </si>
  <si>
    <t>sol_name</t>
  </si>
  <si>
    <t>Sol_bloc_D</t>
  </si>
  <si>
    <t>nom du sol</t>
  </si>
  <si>
    <t>argi</t>
  </si>
  <si>
    <t>teneur en argile de la couche de surface [%]</t>
  </si>
  <si>
    <t>Norg</t>
  </si>
  <si>
    <t>teneur massique en azote organique dans l'horizon d'humification (de la surface du sol à profhum) [0.05%-0.3%]</t>
  </si>
  <si>
    <t>profhum</t>
  </si>
  <si>
    <t>profondeur équivalente d'humification entre la profondeur de labour et 60cm [cm]</t>
  </si>
  <si>
    <t>calc</t>
  </si>
  <si>
    <t>teneur en calcaire dans la couche de surface [%]</t>
  </si>
  <si>
    <t>pH</t>
  </si>
  <si>
    <t>concseuil</t>
  </si>
  <si>
    <t>concentration minimale du sol en NH4</t>
  </si>
  <si>
    <t>albedo</t>
  </si>
  <si>
    <t>albédo du sol nu à l'état sec (SD)</t>
  </si>
  <si>
    <t>q0</t>
  </si>
  <si>
    <t>limite d'évaporation de la phase potentielle d'évaporation du sol [mm]</t>
  </si>
  <si>
    <t>ruisolnu</t>
  </si>
  <si>
    <t>fraction de la pluie ruisselée (par rapport à la pluie totale) en conditions de sol nu</t>
  </si>
  <si>
    <t>obstarac</t>
  </si>
  <si>
    <t>limitation de l'enracinement par la profondeur du sol [cm] (pour info, profondeur maximale simulable = 10m)</t>
  </si>
  <si>
    <t>capiljour</t>
  </si>
  <si>
    <t>remontées capillaires [mm/j]</t>
  </si>
  <si>
    <t>humcapil</t>
  </si>
  <si>
    <t>humidité minimale pour activation remontées capillaires [geau/gsol]</t>
  </si>
  <si>
    <t>profimper</t>
  </si>
  <si>
    <t>profondeur de l'imperméable [cm]</t>
  </si>
  <si>
    <t>ecartdrain</t>
  </si>
  <si>
    <t>écartement entre drains [cm]</t>
  </si>
  <si>
    <t>ksol</t>
  </si>
  <si>
    <t>conductivité hydraulique à saturation pour le transport de l'eau vers les drains [cm/j]</t>
  </si>
  <si>
    <t>profdrain</t>
  </si>
  <si>
    <t>profondeur des drains [cm]</t>
  </si>
  <si>
    <t>Num_horizon</t>
  </si>
  <si>
    <t>epc</t>
  </si>
  <si>
    <t>HCCF</t>
  </si>
  <si>
    <t>HMINF</t>
  </si>
  <si>
    <t>DAF</t>
  </si>
  <si>
    <t>cailloux</t>
  </si>
  <si>
    <t>typecailloux</t>
  </si>
  <si>
    <t>infil</t>
  </si>
  <si>
    <t>epd</t>
  </si>
  <si>
    <t>Macroporosité : succession de 1 à 5 horizons séparés par une discontinuité pédologique</t>
  </si>
  <si>
    <t>HORIZON_1</t>
  </si>
  <si>
    <t>HORIZON_2</t>
  </si>
  <si>
    <t>HORIZON_3</t>
  </si>
  <si>
    <t>HORIZON_4</t>
  </si>
  <si>
    <t>HORIZON_5</t>
  </si>
  <si>
    <t>attention il faut conserver les 5 lignes</t>
  </si>
  <si>
    <t>épaisseur de l'horizon [cm] : 0 si vous ne voulez pas de l'horizon</t>
  </si>
  <si>
    <t>densité apparente de la terre fine des horizons</t>
  </si>
  <si>
    <t>teneur volumique en cailloux des horizons [%]</t>
  </si>
  <si>
    <t>1 = calcaires B1 (non-porous limestone)</t>
  </si>
  <si>
    <t>2 = calcaires B2 (porous limestone)</t>
  </si>
  <si>
    <t>3 = calcaires L (lutetian semi-porous limestone)</t>
  </si>
  <si>
    <t>4 = caillasses L (lutetian stones)</t>
  </si>
  <si>
    <t>5 = graviers m (morainic gravel)</t>
  </si>
  <si>
    <t>6 = silex (silex, sandstone or unaltered granite)</t>
  </si>
  <si>
    <t>7 = granits a (altered granite)</t>
  </si>
  <si>
    <t>8 = calcaires J (rendzinic porous calcareous)</t>
  </si>
  <si>
    <t>9 = autre 1</t>
  </si>
  <si>
    <t>10 = autre 2</t>
  </si>
  <si>
    <t>infiltrabilité à la base de chaque horizon [mm/j]</t>
  </si>
  <si>
    <t>épaisseur de chaque couche de la microporosité [cm] : mieux vaut entrer 1...</t>
  </si>
  <si>
    <t>Lists the weed seeds in the manure</t>
  </si>
  <si>
    <t>Given in the cropping system file, in the relevant crop management</t>
  </si>
  <si>
    <t>Example 1</t>
  </si>
  <si>
    <t>ALL</t>
  </si>
  <si>
    <t>END</t>
  </si>
  <si>
    <t>Stops file reading. Anything listed after END will not be read by FLORSYS</t>
  </si>
  <si>
    <t>Example 2</t>
  </si>
  <si>
    <t>ALOMY</t>
  </si>
  <si>
    <t>CAPBP</t>
  </si>
  <si>
    <t>Gives the width of the agricultural tools used for tillage, sowing, mechanical weeding, herbicide and fertilizer applications</t>
  </si>
  <si>
    <t>HROT</t>
  </si>
  <si>
    <t>ROTAVATOR</t>
  </si>
  <si>
    <t>MELANGE5</t>
  </si>
  <si>
    <t>ROULEAU</t>
  </si>
  <si>
    <t>VIBRO</t>
  </si>
  <si>
    <t>SEMIS</t>
  </si>
  <si>
    <t>HERBICIDE</t>
  </si>
  <si>
    <t>AZOTE</t>
  </si>
  <si>
    <t>Each line correspond to a tool and comprises the following variables</t>
  </si>
  <si>
    <t xml:space="preserve"> - A title which must be chosen in the following list</t>
  </si>
  <si>
    <t>HERSE</t>
  </si>
  <si>
    <t>PATTEDOIE</t>
  </si>
  <si>
    <t>HERSEMAGNUM</t>
  </si>
  <si>
    <t>HOUEROTATIVE</t>
  </si>
  <si>
    <t xml:space="preserve"> - Width of materiel in m. This determines the number of tractor passages necessary to carry out the operation and thus the soil compaction due to wheel traffic</t>
  </si>
  <si>
    <t>No order needs to be respected. Not all tools need to be listed in the file. HERSEETRILLE, BINEUSE and HOUEROTATIVE are for mechanical weeding.</t>
  </si>
  <si>
    <t xml:space="preserve">Only tool codes in the list above are accepted. </t>
  </si>
  <si>
    <t>The compaction due to sowing (SEMIS) is only considered if sowing is carried out independently of tillage (i.e. if no tillage is carried out on the same day). Mouldboard ploughing (LABOUR) does not compact the soil and needs therefore not be introduced into largeurMateriel.dat. Its presence does though not produce any errors.</t>
  </si>
  <si>
    <t>Chooses output files.</t>
  </si>
  <si>
    <t>SeedBank</t>
  </si>
  <si>
    <t>Daily seed bank (viable seeds in different layers and seed age classes)</t>
  </si>
  <si>
    <t>SoilStructure</t>
  </si>
  <si>
    <t>Soil structures after operations and winter</t>
  </si>
  <si>
    <t>GerminationDates</t>
  </si>
  <si>
    <t>Germination onset dates for species, seed ages and soil layers</t>
  </si>
  <si>
    <t>Germination</t>
  </si>
  <si>
    <t>Daily germinated seeds for species, seed ages and soil layers</t>
  </si>
  <si>
    <t>Emergence</t>
  </si>
  <si>
    <t>Daily emerged seedlings</t>
  </si>
  <si>
    <t>WeedPopulations</t>
  </si>
  <si>
    <t>Daily weed densities at different stages</t>
  </si>
  <si>
    <t>WeedSeedProduction</t>
  </si>
  <si>
    <t>Daily weed seed production, if any</t>
  </si>
  <si>
    <t>WeedBiomass</t>
  </si>
  <si>
    <t>allPlants</t>
  </si>
  <si>
    <t>Synthese</t>
  </si>
  <si>
    <t>Pictures</t>
  </si>
  <si>
    <t>DeadPlants</t>
  </si>
  <si>
    <t>Cause of mortality of plats (still under construction)</t>
  </si>
  <si>
    <t>SoilClimate</t>
  </si>
  <si>
    <t>Soil climate variabels predicted with STICS submodel</t>
  </si>
  <si>
    <t>TakeAll</t>
  </si>
  <si>
    <t>For each output file (except Pictures and NumberofDates), indicate 0 (no output) or 1 (output file required).</t>
  </si>
  <si>
    <t>(The various output files can be listed in any order. If the line for an output file is missing, the relevant file is not printed)</t>
  </si>
  <si>
    <t>Contains initial weed seed bank to initialize weed flora</t>
  </si>
  <si>
    <t>numberOfSpecies</t>
  </si>
  <si>
    <t xml:space="preserve">Number of species. In the following lines, there must not be more species names than listed here.  </t>
  </si>
  <si>
    <t>The file terminates with FIN or END (older files without this indication are still read)</t>
  </si>
  <si>
    <r>
      <t>Species</t>
    </r>
    <r>
      <rPr>
        <sz val="10"/>
        <rFont val="Arial"/>
        <family val="2"/>
      </rPr>
      <t xml:space="preserve"> </t>
    </r>
    <r>
      <rPr>
        <b/>
        <sz val="10"/>
        <rFont val="Arial"/>
        <family val="2"/>
      </rPr>
      <t xml:space="preserve">name </t>
    </r>
    <r>
      <rPr>
        <sz val="10"/>
        <rFont val="Arial"/>
        <family val="2"/>
      </rPr>
      <t>(no more than 5 characters, no blanks)</t>
    </r>
    <r>
      <rPr>
        <b/>
        <sz val="10"/>
        <rFont val="Arial"/>
        <family val="2"/>
      </rPr>
      <t>.</t>
    </r>
    <r>
      <rPr>
        <sz val="10"/>
        <rFont val="Arial"/>
        <family val="2"/>
      </rPr>
      <t xml:space="preserve"> The species names listed here must be listed in weedParametersNC.dat (see ParametresPreLevee.xls), the weed parameter file, the growth parameter file as well (see ParametresPostLevee.xls).</t>
    </r>
  </si>
  <si>
    <r>
      <t>Seed age class</t>
    </r>
    <r>
      <rPr>
        <sz val="10"/>
        <rFont val="Arial"/>
        <family val="2"/>
      </rPr>
      <t>: 0 (young, &lt; 1 year) or 1 (old, &lt; 1 year)</t>
    </r>
  </si>
  <si>
    <r>
      <t>Soil layer</t>
    </r>
    <r>
      <rPr>
        <sz val="10"/>
        <rFont val="Arial"/>
        <family val="2"/>
      </rPr>
      <t>, from 0 (top) to 29 (bottom). Each soil layer is 1 cm thick</t>
    </r>
  </si>
  <si>
    <r>
      <t>Seed age</t>
    </r>
    <r>
      <rPr>
        <sz val="10"/>
        <rFont val="Arial"/>
        <family val="2"/>
      </rPr>
      <t xml:space="preserve"> (in days): &gt;= 0</t>
    </r>
  </si>
  <si>
    <r>
      <t>Seed density</t>
    </r>
    <r>
      <rPr>
        <sz val="10"/>
        <rFont val="Arial"/>
        <family val="2"/>
      </rPr>
      <t>: seeds/m² for the species, seed age class and soil layer</t>
    </r>
  </si>
  <si>
    <t>Caution: the larger the simulated field area, the more impact the initial seed density will have as the probability of a seed resulting in a plant increases.</t>
  </si>
  <si>
    <t xml:space="preserve">Caution: the higher the species densities, the higher the risk of hiding differences between species. </t>
  </si>
  <si>
    <t>Indeed, density-dependence will reduce the difference between high-density and low-density species.</t>
  </si>
  <si>
    <t xml:space="preserve">Autre exemple : </t>
  </si>
  <si>
    <t>2000mg de graines ( âge=0 jour) à la surface + 2000 mg de graines réparties dans le sol de 1 à 9cm de prof.</t>
  </si>
  <si>
    <t>Nb de graines pour 1000mg</t>
  </si>
  <si>
    <t>AMARE</t>
  </si>
  <si>
    <t>AVEFA</t>
  </si>
  <si>
    <t>CHEAL</t>
  </si>
  <si>
    <t>ECHCG</t>
  </si>
  <si>
    <t>GALAP</t>
  </si>
  <si>
    <t>GERDI</t>
  </si>
  <si>
    <t>POLAV</t>
  </si>
  <si>
    <t>POLCO</t>
  </si>
  <si>
    <t>POLPE</t>
  </si>
  <si>
    <t>SENVU</t>
  </si>
  <si>
    <t>SOLNI</t>
  </si>
  <si>
    <t>SONAS</t>
  </si>
  <si>
    <t>STEME</t>
  </si>
  <si>
    <t>VERHE</t>
  </si>
  <si>
    <t>VERPE</t>
  </si>
  <si>
    <t>Contains initial soil structure in simulated field (optional)</t>
  </si>
  <si>
    <t>Given in cropping system file</t>
  </si>
  <si>
    <t>TF</t>
  </si>
  <si>
    <t>OG</t>
  </si>
  <si>
    <t>OGD</t>
  </si>
  <si>
    <t>OD</t>
  </si>
  <si>
    <t>bG</t>
  </si>
  <si>
    <t>bGD</t>
  </si>
  <si>
    <t>bD</t>
  </si>
  <si>
    <t>BG</t>
  </si>
  <si>
    <t>BGD</t>
  </si>
  <si>
    <t>BD</t>
  </si>
  <si>
    <t>CG</t>
  </si>
  <si>
    <t>CGD</t>
  </si>
  <si>
    <t>CD</t>
  </si>
  <si>
    <t>Soil layers (cm)</t>
  </si>
  <si>
    <t xml:space="preserve"> 0-10</t>
  </si>
  <si>
    <t xml:space="preserve"> 10-20</t>
  </si>
  <si>
    <t xml:space="preserve"> 20-30</t>
  </si>
  <si>
    <t>Fine earth</t>
  </si>
  <si>
    <t>……</t>
  </si>
  <si>
    <t>Continuous compacted</t>
  </si>
  <si>
    <t>Each number is a % of soil clods. The total per soil layer must be 100</t>
  </si>
  <si>
    <t>weather variables</t>
  </si>
  <si>
    <t>Extract of content</t>
  </si>
  <si>
    <t>Daily rainfall (mm)</t>
  </si>
  <si>
    <t>Daily mean temperature (°C)</t>
  </si>
  <si>
    <t>Daily minimum temperature (°C)</t>
  </si>
  <si>
    <t>Daily maximum temperature (°C)</t>
  </si>
  <si>
    <t>soil climate variables</t>
  </si>
  <si>
    <t>This file can be the result of previous FLORSYS simluations or be produced by STICS simulation or measured in fields.</t>
  </si>
  <si>
    <r>
      <t>Date</t>
    </r>
    <r>
      <rPr>
        <sz val="10"/>
        <rFont val="Arial"/>
        <family val="2"/>
      </rPr>
      <t xml:space="preserve"> (DDD)</t>
    </r>
  </si>
  <si>
    <r>
      <t xml:space="preserve">Daily mean </t>
    </r>
    <r>
      <rPr>
        <b/>
        <sz val="10"/>
        <rFont val="Arial"/>
        <family val="2"/>
      </rPr>
      <t>temperature</t>
    </r>
    <r>
      <rPr>
        <sz val="10"/>
        <rFont val="Arial"/>
        <family val="2"/>
      </rPr>
      <t xml:space="preserve"> (°C) in layer</t>
    </r>
  </si>
  <si>
    <r>
      <t xml:space="preserve">Daily mean </t>
    </r>
    <r>
      <rPr>
        <b/>
        <sz val="10"/>
        <rFont val="Arial"/>
        <family val="2"/>
      </rPr>
      <t>soil moisture</t>
    </r>
    <r>
      <rPr>
        <sz val="10"/>
        <rFont val="Arial"/>
        <family val="2"/>
      </rPr>
      <t xml:space="preserve"> (g/g) in layer</t>
    </r>
  </si>
  <si>
    <r>
      <t xml:space="preserve">Daily mean </t>
    </r>
    <r>
      <rPr>
        <b/>
        <sz val="10"/>
        <rFont val="Arial"/>
        <family val="2"/>
      </rPr>
      <t>soil water potential</t>
    </r>
    <r>
      <rPr>
        <sz val="10"/>
        <rFont val="Arial"/>
        <family val="2"/>
      </rPr>
      <t xml:space="preserve"> (MPa) in layer</t>
    </r>
  </si>
  <si>
    <t>Optional</t>
  </si>
  <si>
    <t>If missing, a zero immigration is used in the simulation</t>
  </si>
  <si>
    <t>CONSTANT</t>
  </si>
  <si>
    <t>In this example, there is 1 seed/m³ and year of all simulated species immigrating into the field</t>
  </si>
  <si>
    <t>RANDOM</t>
  </si>
  <si>
    <t>In this example, seed immigration consists of a mean 1 seed/m² and year of ALOMY seeds with each year, random choice of seed number in gaussion (mean=1, standard-deviation = mean)</t>
  </si>
  <si>
    <t>and 4 seeds/m² and year of CAPBP. There are no seeds for any other simulated species.</t>
  </si>
  <si>
    <t>The default value for species listed in the initial seed bank and missing here is a zero seed immigration</t>
  </si>
  <si>
    <t>Caution: the larger the simulated field area, the more impact the seed immigration will have as the probability of a seed resulting in a plant increases.</t>
  </si>
  <si>
    <t xml:space="preserve">      //---The immigrant seeds are added in one of the following three conditions</t>
  </si>
  <si>
    <t xml:space="preserve">      //---(1)when the first seeds of the species are produced in the field.</t>
  </si>
  <si>
    <t xml:space="preserve">      //---(2)at harvest if no previous seed production</t>
  </si>
  <si>
    <t xml:space="preserve">      //---(3)July 31 if no harvest during the year</t>
  </si>
  <si>
    <t>Options are</t>
  </si>
  <si>
    <t>The same seed number is added each year</t>
  </si>
  <si>
    <t>Each year, the seed number to add is chosen in a gaussion distribution with mean = seed number given in file and standard-deviation = mean</t>
  </si>
  <si>
    <t>species</t>
  </si>
  <si>
    <t>This file contains seeds of random number generator (RNG) used during the simulation. 1 seed per repetition.</t>
  </si>
  <si>
    <t>Seeds are read until the keyword END.</t>
  </si>
  <si>
    <t>If the simulation is repeted N times and the file "random.dat" contains n seeds :</t>
  </si>
  <si>
    <t>IF N=n</t>
  </si>
  <si>
    <t>no problem</t>
  </si>
  <si>
    <t>IF n&lt;N</t>
  </si>
  <si>
    <t>by the repetition n+1, the seed will be the time</t>
  </si>
  <si>
    <t>IF n&gt;N</t>
  </si>
  <si>
    <t>seeds following the n-th seed will be ignored</t>
  </si>
  <si>
    <t>Seed of the repetition 1</t>
  </si>
  <si>
    <t>Seed of the repetition 2</t>
  </si>
  <si>
    <t>Seed of the repetition 3</t>
  </si>
  <si>
    <t>Keyword END. If this keyword is not written, reading stops at the end of the file, but it's better to use the keyword.</t>
  </si>
  <si>
    <t>Lists the options for managing weed plant location in the simulated field area</t>
  </si>
  <si>
    <t>Fixed (weedPatch.dat)</t>
  </si>
  <si>
    <t>If missing, weeds are distributed uniformously</t>
  </si>
  <si>
    <t>DurationOfFixedPatches</t>
  </si>
  <si>
    <t>No fixed patch locations during the first years of the simulation</t>
  </si>
  <si>
    <t>Species</t>
  </si>
  <si>
    <t>Distribution</t>
  </si>
  <si>
    <t>PatchNumber</t>
  </si>
  <si>
    <t>Type</t>
  </si>
  <si>
    <t>Size</t>
  </si>
  <si>
    <t>NumberManagement</t>
  </si>
  <si>
    <t>InitialPatchX</t>
  </si>
  <si>
    <t>Y</t>
  </si>
  <si>
    <t>InitialPatchSize</t>
  </si>
  <si>
    <t>Title line</t>
  </si>
  <si>
    <t>UNIFORM</t>
  </si>
  <si>
    <t>In this example, the weed plants of all species are distributed uniformously in field</t>
  </si>
  <si>
    <t>Example 3</t>
  </si>
  <si>
    <t>In this example, the weed plants of all species are distributed in patches (option PATCH).</t>
  </si>
  <si>
    <t xml:space="preserve">There are two patches per species (2); patch size is fixed (option FIX). </t>
  </si>
  <si>
    <t>PATCH</t>
  </si>
  <si>
    <t>FIX</t>
  </si>
  <si>
    <t>The number of patches remains constant during the simulation (CONSTANT)</t>
  </si>
  <si>
    <t>and all the plants are located within a circle of radius = 100 cm (100)</t>
  </si>
  <si>
    <t>There is one patch per species (1); patch size depends on species plant height (option HEIGHT)</t>
  </si>
  <si>
    <t>HEIGHT</t>
  </si>
  <si>
    <t>VARIABLE</t>
  </si>
  <si>
    <t>The number of patches depends on seed rain and seed bank survival (VARIABLE)</t>
  </si>
  <si>
    <t>and 95% of the plants are located within a circle of radius = plant height (option 95)</t>
  </si>
  <si>
    <t>Example 4</t>
  </si>
  <si>
    <t>In this example, ALOMY has height-dependend distribution with one patch throughout the simulation; 90% of the plants are located within the circle with radius=height</t>
  </si>
  <si>
    <t>GERDI has a uniform distribution</t>
  </si>
  <si>
    <t>VERHE has a two patches of 50-cm radius at the onset of the simulation, the number of patches varies during the simulation</t>
  </si>
  <si>
    <t>Any species listed in the initial seed bank or volunteers appearing during the simulation will have a uniform distribution</t>
  </si>
  <si>
    <t>Example 5</t>
  </si>
  <si>
    <t>The location of all weed patches is fixed during the first 4 years of the simulation</t>
  </si>
  <si>
    <t>The idea is to separate species during the first years to minimize interspecific competition and maximise the cropping system effect on species.</t>
  </si>
  <si>
    <t>The ALOMY patch is located at (500 cm, 100 cm), with a radius of 100 cm)</t>
  </si>
  <si>
    <t>The AVEFA  patch is located at (200 cm, 200 cm), with a radius of 80 cm)</t>
  </si>
  <si>
    <t>The CAPBP patch is located at (700 cm, 100 cm), with a radius of 100 cm)</t>
  </si>
  <si>
    <t>The GALAP patch is located at (900 cm, 100 cm), with a radius of 120 cm)</t>
  </si>
  <si>
    <t>The GERDI patch is located at (500 cm, 300 cm), with a radius of 100 cm)</t>
  </si>
  <si>
    <t>The STEME patch is located at (700 cm, 300 cm), with a radius of 100 cm)</t>
  </si>
  <si>
    <t>The VERHE patch is located at (900 cm, 300 cm), with a radius of 100 cm)</t>
  </si>
  <si>
    <t>In addition, the species present different patch characteristics that are used from the 5th year onwards (HEIGHT vs. FIX, patch size, CONSTANT vs. VARIABLE)</t>
  </si>
  <si>
    <t>Integer</t>
  </si>
  <si>
    <t>Number of years during which the weed patches remain at the locations chosen by the user. If zero, patch locations varies from the onset onwards. (option only used if PATCH option chosen below)</t>
  </si>
  <si>
    <t>Colum</t>
  </si>
  <si>
    <t>Options</t>
  </si>
  <si>
    <t>Meaning</t>
  </si>
  <si>
    <t>The subsequent information concerns all species</t>
  </si>
  <si>
    <t>species name</t>
  </si>
  <si>
    <t>The subsequent information concerns only the named species.</t>
  </si>
  <si>
    <t>Weed plants will be distributed uniformously</t>
  </si>
  <si>
    <t>Weed plants will be distributed in patches</t>
  </si>
  <si>
    <t>Number of patches (only if PATCH option)</t>
  </si>
  <si>
    <t>Patch size will depend on species plant height</t>
  </si>
  <si>
    <t>(only if PATCH option)</t>
  </si>
  <si>
    <t>Patch size will be fixed, irrespective of species</t>
  </si>
  <si>
    <t>Proportion of plants located with the circle of radius=plant height. Choose in {80, 90, 95, 98, 99}</t>
  </si>
  <si>
    <t>(only if PATCH and HEIGHT options)</t>
  </si>
  <si>
    <t>integer (cm)</t>
  </si>
  <si>
    <t>Patch radius in cm. All plants will be located within this circle.</t>
  </si>
  <si>
    <t>(only if PATCH and FIX options)</t>
  </si>
  <si>
    <t>The number of patches remains constant throughout the simulation</t>
  </si>
  <si>
    <t>The number of patches varies during the simulatin (increases if seed rain, decreases if low seed bank)</t>
  </si>
  <si>
    <t>x coordinate of initial fixed patch</t>
  </si>
  <si>
    <t>y coordinate of initial fixed patch</t>
  </si>
  <si>
    <t>Patch radius of initial fixed patch</t>
  </si>
  <si>
    <t>Effects in FLORSYS</t>
  </si>
  <si>
    <t>(x,y) coordinates of each plant are chosen randomly</t>
  </si>
  <si>
    <t>DurationOfFixedPatches=0</t>
  </si>
  <si>
    <t>The (x,y) coordinates of the patch center are chosen randomly at simulation onset and at each harvest operation.</t>
  </si>
  <si>
    <t>will favour the reappearance of weeds in this same location. After harvest, two patches can co-exist if the older one was not destroyed</t>
  </si>
  <si>
    <t>by the harvest operation, even if the user only required one weed patch. The older patch will disappear when the plants die off.</t>
  </si>
  <si>
    <t>The number of patches is the one chosen by the user and remains constant throughout the simulation.</t>
  </si>
  <si>
    <t xml:space="preserve">The number of patches is recalculated at harvest: </t>
  </si>
  <si>
    <t>(1) if the seed bank is too low to give rise to new seedlings, the number of patches = 0</t>
  </si>
  <si>
    <t>(2) if there is a seed rain before or at harvest, the number of patches is increased by 1</t>
  </si>
  <si>
    <t>(3) if there is seed immigration, there is at least one patch</t>
  </si>
  <si>
    <t>For each new plants, the patch where it will be located will be chosen randomly among the available patches (only if more than one patch)</t>
  </si>
  <si>
    <t>For each new plant, the distance to the patch center is drawn in a Gaussian(mean,1000,min,max)</t>
  </si>
  <si>
    <t>with mean = 0, min=-radius, max=+radius. The standard-deviation is chosen to approximate a uniform plant distribution inside the patch</t>
  </si>
  <si>
    <t>For each new plant, the distance to the patch center is drawn in a Gaussian(mean,standard-deviation) without restrictions</t>
  </si>
  <si>
    <t>Mean = 0, standard-deviation = (1/v) * plant height.</t>
  </si>
  <si>
    <t>With v depending on the proportion of plants the user wants inside the circle:</t>
  </si>
  <si>
    <t>proportion</t>
  </si>
  <si>
    <t>v</t>
  </si>
  <si>
    <t>The higher the species plant height and the lower the proportion, the larger the patch and the more it will ressemble a uniformous distribution</t>
  </si>
  <si>
    <t>An angle is drawn in [0,2pi]</t>
  </si>
  <si>
    <t>x = radius * cos(angle) + x of patch centre</t>
  </si>
  <si>
    <t>y = radius * sin(angle) + y of patch centre</t>
  </si>
  <si>
    <t>If the plant is located outside the simulated field area, it is translated into the opposite side of the area</t>
  </si>
  <si>
    <t xml:space="preserve">Examples of translation: the underlying idea is a continuous plane where the Western limit borders onto th Easter border, the Northern </t>
  </si>
  <si>
    <t>onto the Southern border.</t>
  </si>
  <si>
    <t>This translation can give the impression</t>
  </si>
  <si>
    <t>of several patches when only one was</t>
  </si>
  <si>
    <t>required by the user.</t>
  </si>
  <si>
    <t>If the plant is still outside the field area after translation, a new location is drawn.</t>
  </si>
  <si>
    <t>DurationOfFixedPatches &gt; 0</t>
  </si>
  <si>
    <t>The (x,y) coordinates of the patches and their size at the onset of the simulation are given by the user.</t>
  </si>
  <si>
    <t>During the DurationOFFixedPatches first years of the simulation, patch shapes correspond to the FIX option (see above)</t>
  </si>
  <si>
    <r>
      <t xml:space="preserve">Afterwards, the </t>
    </r>
    <r>
      <rPr>
        <b/>
        <sz val="10"/>
        <rFont val="Arial"/>
        <family val="2"/>
      </rPr>
      <t>FIX</t>
    </r>
    <r>
      <rPr>
        <sz val="10"/>
        <rFont val="Arial"/>
        <family val="2"/>
      </rPr>
      <t xml:space="preserve"> or </t>
    </r>
    <r>
      <rPr>
        <b/>
        <sz val="10"/>
        <rFont val="Arial"/>
        <family val="2"/>
      </rPr>
      <t>HEIGHT</t>
    </r>
    <r>
      <rPr>
        <sz val="10"/>
        <rFont val="Arial"/>
        <family val="2"/>
      </rPr>
      <t xml:space="preserve"> options chosen by the user determine patches sizes and shapes;</t>
    </r>
  </si>
  <si>
    <r>
      <t xml:space="preserve">the </t>
    </r>
    <r>
      <rPr>
        <b/>
        <sz val="10"/>
        <rFont val="Arial"/>
        <family val="2"/>
      </rPr>
      <t>CONSTANT</t>
    </r>
    <r>
      <rPr>
        <sz val="10"/>
        <rFont val="Arial"/>
        <family val="2"/>
      </rPr>
      <t xml:space="preserve"> AND </t>
    </r>
    <r>
      <rPr>
        <b/>
        <sz val="10"/>
        <rFont val="Arial"/>
        <family val="2"/>
      </rPr>
      <t>VARIABLE</t>
    </r>
    <r>
      <rPr>
        <sz val="10"/>
        <rFont val="Arial"/>
        <family val="2"/>
      </rPr>
      <t xml:space="preserve"> OPTIONS chosen by the user determine the number of patches</t>
    </r>
  </si>
  <si>
    <t>the (x,y) coordinates are redrawn randomly at each harvest operation.</t>
  </si>
  <si>
    <t>Lists the options for  parallel monospecific simulations during the first years of the simulation</t>
  </si>
  <si>
    <t>Fixed (monospecific.dat)</t>
  </si>
  <si>
    <t>If missing, a conventional, multispecific simulation will start</t>
  </si>
  <si>
    <t>durationInitialMonospecificSimulation</t>
  </si>
  <si>
    <t>The number of years during which you wish FLORSYS to run parallel, monospecific simulations instead of starting with the multispecific seedbank indicated in the initial seed bank file.</t>
  </si>
  <si>
    <t>scale</t>
  </si>
  <si>
    <t>NONE</t>
  </si>
  <si>
    <t>Indicates how the seed bank left after the parallel, monospecific simulations should be rescaled before stating the multispeficic simulation.</t>
  </si>
  <si>
    <t>Indicates the end of the data read by FLORSYS</t>
  </si>
  <si>
    <t>Options for scale are:</t>
  </si>
  <si>
    <t>AUTOMATIC</t>
  </si>
  <si>
    <t>Seed bank rescaled for taking account of the weed density dilution in the expanded (indicating the number of weed species listed in the initial seed bank file produces the same result)</t>
  </si>
  <si>
    <t>Seed bank left unchanged (indicating 1 produces the same result)</t>
  </si>
  <si>
    <t>Float number</t>
  </si>
  <si>
    <t>Seed bank multiplied by number indicated by user</t>
  </si>
  <si>
    <t xml:space="preserve">Caution: the higher the scale factor, the higher the risk of hiding differences between species). </t>
  </si>
  <si>
    <t xml:space="preserve">If the initial seed bank file includes N species, </t>
  </si>
  <si>
    <t>The field sample of size (dimx,dimy) will be increased to (N*dimx,dimy) at the onset of the simulation</t>
  </si>
  <si>
    <t>Each species i will be restricted to the ith portion of the field, with a uniform distribution (any patch requirements in weedPatch.dat will be disregarded during the initial simulation)</t>
  </si>
  <si>
    <t>The species portions will be ranked in the same order than the species were listed in the initial seed bank file. If you want to place a tall or large species next to an easily dominated one</t>
  </si>
  <si>
    <t>(by shading or overlapping from the neighbour field portion), change the order of the species in the initial seed bank file.</t>
  </si>
  <si>
    <t>At he onset of the simulation</t>
  </si>
  <si>
    <t>The initial seed bank and the seed immigration (given in seedDispersal) is rescaled according to the Scale option chosen by the user.</t>
  </si>
  <si>
    <t>if scale = NONE, the seed bank remains unchanged</t>
  </si>
  <si>
    <t>if scale = AUTOMATIC, the seed bank is divided by N which is the increase of the field size during the monospecific simulation</t>
  </si>
  <si>
    <t>if scale = float number, the seed bank is divided by this number</t>
  </si>
  <si>
    <r>
      <t xml:space="preserve">After the last harvest  </t>
    </r>
    <r>
      <rPr>
        <i/>
        <sz val="10"/>
        <rFont val="Arial"/>
        <family val="2"/>
      </rPr>
      <t>durationInitialMonospecificSimulation</t>
    </r>
    <r>
      <rPr>
        <sz val="10"/>
        <rFont val="Arial"/>
        <family val="2"/>
      </rPr>
      <t xml:space="preserve"> years after the onset of the simulation</t>
    </r>
  </si>
  <si>
    <t>All remaining crop and weed plants (if any) are destroyed</t>
  </si>
  <si>
    <t>The field is shrunk to its original size again</t>
  </si>
  <si>
    <t>The seed bank and seed rain of each species is rescaled according to the Scale option chosen by the user.</t>
  </si>
  <si>
    <t>if scale = AUTOMATIC, the seed bank is multiplied by N which is the increase of the field size during the monospecific simulation</t>
  </si>
  <si>
    <t>if scale = float number, the seed bank is multiplied by this number</t>
  </si>
  <si>
    <t>The seed immigration (seedDispersal) is rescaled to its original value</t>
  </si>
  <si>
    <t>The simulation continues with a conventional, multispecific simulation (including patches if required in weedPatch.dat)</t>
  </si>
  <si>
    <r>
      <t xml:space="preserve">Nota bene: </t>
    </r>
    <r>
      <rPr>
        <sz val="10"/>
        <rFont val="Arial"/>
        <family val="2"/>
      </rPr>
      <t xml:space="preserve">If  </t>
    </r>
    <r>
      <rPr>
        <i/>
        <sz val="10"/>
        <rFont val="Arial"/>
        <family val="2"/>
      </rPr>
      <t>durationInitialMonospecificSimulation</t>
    </r>
    <r>
      <rPr>
        <sz val="10"/>
        <rFont val="Arial"/>
        <family val="2"/>
      </rPr>
      <t xml:space="preserve"> exceeds the simulation legnth, then the entire simulation will be a series of parallel monospecific simulations </t>
    </r>
  </si>
  <si>
    <t>(choose scale=AUTOMATIC to obtain the actual equivalent of real separate monospecific simulations for the final seed bank)</t>
  </si>
  <si>
    <t>amount spread</t>
  </si>
  <si>
    <t>In this example, there is 1 seed/unit manure of all simulated species in the applied manure.</t>
  </si>
  <si>
    <t>In this example, the manure comprises 1 seed/unit manure of ALOMY seeds and 4 seeds/unit manure of CAPBP. There are no seeds for any other simulated species.</t>
  </si>
  <si>
    <t>Unit manure is either T/ha or m³/ha and is indiated in the cropping system file</t>
  </si>
  <si>
    <t>l/ha, kg/ha or g/ha. The latter is transformed into kg/ha in the program</t>
  </si>
  <si>
    <t>(Seed immigration is impacted by the new seed interception submodel where new seeds are blocked in the canopy 16/08/2013)</t>
  </si>
  <si>
    <t>Actual varieties grown in fields</t>
  </si>
  <si>
    <t>Closest FLORSYS varieties</t>
  </si>
  <si>
    <t>Based on expertise from Christophe Lecomte</t>
  </si>
  <si>
    <t>Caphorn</t>
  </si>
  <si>
    <t>Orvantis</t>
  </si>
  <si>
    <t>Cézanne</t>
  </si>
  <si>
    <t>Hyno-rista</t>
  </si>
  <si>
    <t>x</t>
  </si>
  <si>
    <t>Pactole</t>
  </si>
  <si>
    <t>On peut la relier à CEZ si + précoce et + haut, ORV si un peu - précoce et un peu - haut. Mais je n'ai pas d'éléments</t>
  </si>
  <si>
    <t>Christophe's comments</t>
  </si>
  <si>
    <t>Pas de données de rendement. Même précocité qu'ORV et CPH, mais + haut --&gt; aura a priori un comportement favorisé par sa taille --&gt; relier plutôt à ORV qu'à CPH</t>
  </si>
  <si>
    <t>Renan</t>
  </si>
  <si>
    <t>Je l'avais dans mes essais. C'est un cas vraiment à part: plus tardif que CEZ (mais pour moi aussi que CPH et ORV), + haut qu'ORV et CPH, très nitrophile. Mériterait une classe à part. Sinon, la rapprocher plutôt de CEZ, mais ça risque de ne pas être très satisfaisant</t>
  </si>
  <si>
    <t>Isengrain</t>
  </si>
  <si>
    <t>Proche de SOI (Soissons). On peut relier à ORV</t>
  </si>
  <si>
    <t>pas d'éléments, et je n'ai pas retrouvé la variété dans les catalogues que j'ai consultés</t>
  </si>
  <si>
    <t>Somme</t>
  </si>
  <si>
    <t>Malacca</t>
  </si>
  <si>
    <t>Variété encore + tardive que CHG (Charger), que tu as reliée à CPH (Caphorn). Elle est également courte. Elle n'a sans doute pas une bonne aptitude à la compétition. --&gt; Devrait être reliée à CHG si c'était un type variétal à part entière, sinon CPH, mais je suppose qu'elle est moins bonne pour la compétition</t>
  </si>
  <si>
    <t>Apache</t>
  </si>
  <si>
    <t xml:space="preserve">Pas d'élément pour distinguer Apache et Arrezzio (même classe de précocité et de hauteur). </t>
  </si>
  <si>
    <t>x?</t>
  </si>
  <si>
    <t>Folio</t>
  </si>
  <si>
    <t>Un peu + tardive qu'ORV et CPH (ce qui est défavorable), mais taille également un peu &gt; (ce qui est favorable) --&gt; OK pour ORV, sans vérification par des écarts de rendement entre blé pur et situation de concurrence.</t>
  </si>
  <si>
    <t xml:space="preserve">soissons </t>
  </si>
  <si>
    <t>OK</t>
  </si>
  <si>
    <t xml:space="preserve">virtuose </t>
  </si>
  <si>
    <t>+ court et + tardif que CEZ, mais + précoce qu'ORV et CPH. N'a pas eu un très bon comportement / adventices dans mes essais. Serait intermédiaire entre ORV et CPH --&gt; prendre au moins ORV si on ne veut pas aller jusqu'à CPH, mais je ne pense pas que ce soit CEZ</t>
  </si>
  <si>
    <t xml:space="preserve">arezzio </t>
  </si>
  <si>
    <t>Voir mon commentaire sur Apache (ci-dessus)</t>
  </si>
  <si>
    <t xml:space="preserve">premio </t>
  </si>
  <si>
    <t>ORV ou CPH ? Pas d'élément pour trancher</t>
  </si>
  <si>
    <t xml:space="preserve">goncourt </t>
  </si>
  <si>
    <t>Pas de résultat de rendement, mais même classe de précocité et hauteur que SOI, donc OK pour ORV sous réserve de vérif du comportement en situation de concurrence</t>
  </si>
  <si>
    <t xml:space="preserve">charger </t>
  </si>
  <si>
    <t>+ tardif et + court qu'ORV, + tardif que CPH --&gt; une des var les moins aptes à la compétition. Faute de moins bonnes réf, OK pour relier à CPH, mais mériterait d'être un modèle de classe + tardive et peu apte à la compétition</t>
  </si>
  <si>
    <t xml:space="preserve">sankara </t>
  </si>
  <si>
    <t>Même profil que Malacca. Faute de mieux, on peut effectivement la relier à CPH comme Malacca et Charger</t>
  </si>
  <si>
    <t xml:space="preserve">nirvana </t>
  </si>
  <si>
    <t>Pas d'éléments "rendement", mais mêmes caractéristiques en cotation que CHG --&gt; OK pour CPH</t>
  </si>
  <si>
    <t xml:space="preserve">tremie </t>
  </si>
  <si>
    <t>Ne s'est pas très bien comportée par rapp aux adventices dans mes essais, notamment en situation de fertilisation azotée "normale". A priori, moins bien qu'ORV --&gt; plutôt CPH</t>
  </si>
  <si>
    <t xml:space="preserve"> - précocité :  Hardy &lt; Baccara &lt; Athos (c'est Athos la plus précoce), je n'ai pas trouvé l'info pour Canyon</t>
  </si>
  <si>
    <t xml:space="preserve"> - hauteur :    Athos &lt; Hardy &lt; Baccara (c'est Athos la plus courte), id pour Canyon</t>
  </si>
  <si>
    <t>China</t>
  </si>
  <si>
    <t>Enduro</t>
  </si>
  <si>
    <t>Huitcent</t>
  </si>
  <si>
    <t>pois de printemps générique</t>
  </si>
  <si>
    <t>WHEAT</t>
  </si>
  <si>
    <t>PEA</t>
  </si>
  <si>
    <t>Hardy</t>
  </si>
  <si>
    <t>Baccara</t>
  </si>
  <si>
    <t>Athos</t>
  </si>
  <si>
    <t>Canyon</t>
  </si>
  <si>
    <t>Caution: if area or density threshold too small for seed density, there will be large differences between repetitions of the same simulation (selects major species to the detriment of minor species)</t>
  </si>
  <si>
    <t>To have any regular output (e.g. every 5 days), put FREQUENCY x (e.g. FREQUENCY  5)</t>
  </si>
  <si>
    <t>Dates at which FlorSys must write results. Harvest and other operation dates are automatically considered as output dates: you need not to set them. If you set "MAX", outputs will be written daily.</t>
  </si>
  <si>
    <t>Caution: no missing values are accepted. If your weather file comprises missing values, estimate them by interpolation from previous and subsequent days.</t>
  </si>
  <si>
    <t>LEGEND</t>
  </si>
  <si>
    <t>YYYYMMDD</t>
  </si>
  <si>
    <t>Version</t>
  </si>
  <si>
    <t>Keyword</t>
  </si>
  <si>
    <t>Restricted format: the text must respect a certain structure or/and some rules</t>
  </si>
  <si>
    <t>text</t>
  </si>
  <si>
    <t>Example of user input</t>
  </si>
  <si>
    <t>bla bla bla</t>
  </si>
  <si>
    <t>REMARKS</t>
  </si>
  <si>
    <t>Chronology of simulations</t>
  </si>
  <si>
    <t>Simulation 1 begins and ends before Simulation 2.</t>
  </si>
  <si>
    <t>C:/Users/seguyot/Documents/autresSimulations/F5MaizeMonoculture/</t>
  </si>
  <si>
    <t>NEXT</t>
  </si>
  <si>
    <t>No end before END!</t>
  </si>
  <si>
    <r>
      <t xml:space="preserve">Be careful to not write the words </t>
    </r>
    <r>
      <rPr>
        <i/>
        <sz val="10"/>
        <rFont val="Arial"/>
        <family val="2"/>
      </rPr>
      <t>next</t>
    </r>
    <r>
      <rPr>
        <sz val="10"/>
        <rFont val="Arial"/>
        <family val="2"/>
      </rPr>
      <t xml:space="preserve"> or </t>
    </r>
    <r>
      <rPr>
        <i/>
        <sz val="10"/>
        <rFont val="Arial"/>
        <family val="2"/>
      </rPr>
      <t>end</t>
    </r>
    <r>
      <rPr>
        <sz val="10"/>
        <rFont val="Arial"/>
        <family val="2"/>
      </rPr>
      <t xml:space="preserve"> alone in your comments. This would be considered as keywords "NEXT" or "END".</t>
    </r>
  </si>
  <si>
    <t>configfile.dat</t>
  </si>
  <si>
    <t>florsys.dat</t>
  </si>
  <si>
    <r>
      <t xml:space="preserve">Keyword </t>
    </r>
    <r>
      <rPr>
        <b/>
        <sz val="10"/>
        <color indexed="10"/>
        <rFont val="Arial"/>
        <family val="2"/>
      </rPr>
      <t>STICS</t>
    </r>
    <r>
      <rPr>
        <sz val="10"/>
        <rFont val="Arial"/>
        <family val="2"/>
      </rPr>
      <t xml:space="preserve"> or Root of soil climate file name</t>
    </r>
  </si>
  <si>
    <t>2000 TO 2020</t>
  </si>
  <si>
    <t>Option «RAND y1 y2 … yN END »: for each year written in itk file, we use weather data of one randomly chosen year (choice within the specified list of years {y1, y2, … yN})</t>
  </si>
  <si>
    <t>Option «RAND y1 TO yN END »: for each year written in itk file, we use weather data of one randomly chosen year between y1 and yN</t>
  </si>
  <si>
    <t>Simulation 1 (1 repetition) : relative path to reach output and input files of the simulation = "./exemplesSimulations/F1SoyaWheatMaizeWheat/"</t>
  </si>
  <si>
    <t>Simulation 2 (5 repetitions) : relative path to reach output and input files of the simulation =  "./exemplesSimulations/F2SoyaMaizeWheatMaizeNoPlough/"</t>
  </si>
  <si>
    <t>Simulation 3 (10 repetitions) : relative path to reach output and input files of the simulation =  "./exemplesSimulations/F3WheatMaize/"</t>
  </si>
  <si>
    <t>Keyword "END": end of the list of simulations</t>
  </si>
  <si>
    <t>TILLAGE</t>
  </si>
  <si>
    <t>ORIENTATION</t>
  </si>
  <si>
    <t>STRAWBURIAL</t>
  </si>
  <si>
    <t>PERIOD</t>
  </si>
  <si>
    <t>PERIODS</t>
  </si>
  <si>
    <t>COLZA</t>
  </si>
  <si>
    <t>MECHANICALWEEDING</t>
  </si>
  <si>
    <t>SOWING</t>
  </si>
  <si>
    <t>FUNGICIDE</t>
  </si>
  <si>
    <t>FERTILIZATION</t>
  </si>
  <si>
    <t>MANURE</t>
  </si>
  <si>
    <t>IRRIGATION</t>
  </si>
  <si>
    <t>HARVEST</t>
  </si>
  <si>
    <t>harvest seed loss rate (proportion, 0 to 1). If this rate &gt; 0, part of the crop seeds remain in the field and give rise to volunteers</t>
  </si>
  <si>
    <t>The following period begins the day after the harvest of the previous main crop.</t>
  </si>
  <si>
    <t>Beginning (date DDD YYYY) : The following period begins the day after the harvest of the previous main crop.</t>
  </si>
  <si>
    <t>BLE!CAPHORN</t>
  </si>
  <si>
    <t>Free text : you can write everything you want (comments for instance) in the green zone (except some keywords).</t>
  </si>
  <si>
    <t>Keyword =&gt;opening/closing format restriction</t>
  </si>
  <si>
    <t>Climatic option. !!! CAUTION: only one of the four following options must be written. !!!</t>
  </si>
  <si>
    <t>STICS</t>
  </si>
  <si>
    <t>Simulation 4 (10 repetitions) :absolute path to reach output and input files of the simulation</t>
  </si>
  <si>
    <t>P1</t>
  </si>
  <si>
    <t>P3</t>
  </si>
  <si>
    <t>P2</t>
  </si>
  <si>
    <t>P4</t>
  </si>
  <si>
    <t>ONLY 1 PLOT PER SIMULATION</t>
  </si>
  <si>
    <t>Output repositories must not contain any file named "plots.dat".</t>
  </si>
  <si>
    <t>For instance "./exemplesSimulations/F1SoyaWheatMaizeWheat/plots.dat" for the first simulation of the example.</t>
  </si>
  <si>
    <t>N PLOTS PER SIMULATION</t>
  </si>
  <si>
    <t>./simulationPaysage4Parcelles/F1SoyaWheatMaizeWheat/</t>
  </si>
  <si>
    <t>./simulationPaysage4Parcelles/F2SoyaMaizeWheatMaizeNoPlough/</t>
  </si>
  <si>
    <t>C:/Users/seguyot/Documents/sim_France/itk/F3WheatMaize/</t>
  </si>
  <si>
    <t>./simulationPaysage4Parcelles/</t>
  </si>
  <si>
    <t>./simulationPaysage6Parcelles/</t>
  </si>
  <si>
    <t>C:/Users/seguyot/Documents/autreSimulation10Parcelles/</t>
  </si>
  <si>
    <t>File version YYYYMMDD</t>
  </si>
  <si>
    <t>Keyword "END": end of the list of plots</t>
  </si>
  <si>
    <t>Plot 1 named "P1". Input files in "./simulationPaysage4Parcelles/F1SoyaWheatMaizeWheat/". Output files of the first repetition will be located in "./simulationPaysage4Parcelles/repetition1/P1/".</t>
  </si>
  <si>
    <t>Plot 2 named "P2". Input files in "./simulationPaysage4Parcelles/F2SoyaMaizeWheatMaizeNoPlough/". Output files of the first repetition will be located in "./simulationPaysage4Parcelles/repetition1/P2/".</t>
  </si>
  <si>
    <t>Plot 4 named "P4" is a has the same inputs than Plot 2 (same repository). You can have several plots with same input repository but output files are in different repository. Here, for the first repetition, outputs will be located in "./simulationParysage4Parcelles/repetition1/P4/".</t>
  </si>
  <si>
    <t>Plot 3 named "P3". Input files of a plot can be anywhere (here "C:/Users/seguyot/Documents/sim_France/itk/F3WheatMaize/" ). Nevertheless, the user must be careful when he separates input and output repositories. Output files of the first repetition are in "./simulationParysage4Parcelles/repetition1/P3/".</t>
  </si>
  <si>
    <t>Simulation 1 (1 repetition) : relative path to reach input and output files of the simulation</t>
  </si>
  <si>
    <t>Simulation 2 (5 repetitions) : relative path to reach input and output files of the simulation</t>
  </si>
  <si>
    <t>Simulation 3 (10 repetitions) :absolute path to reach input and output files of the simulation</t>
  </si>
  <si>
    <t>Name1</t>
  </si>
  <si>
    <t>Name2</t>
  </si>
  <si>
    <t>Name3</t>
  </si>
  <si>
    <t>Name4</t>
  </si>
  <si>
    <t>Name5</t>
  </si>
  <si>
    <t>Number of plots</t>
  </si>
  <si>
    <t>plot number 1</t>
  </si>
  <si>
    <t>plot name</t>
  </si>
  <si>
    <t>plot surface [m^2]</t>
  </si>
  <si>
    <t>plot number 2</t>
  </si>
  <si>
    <t>plot number 3</t>
  </si>
  <si>
    <t>plot number 4</t>
  </si>
  <si>
    <t>plot number 5</t>
  </si>
  <si>
    <t>x1</t>
  </si>
  <si>
    <t>x2</t>
  </si>
  <si>
    <t>x3</t>
  </si>
  <si>
    <t>3 vertices</t>
  </si>
  <si>
    <t>13 vertices</t>
  </si>
  <si>
    <t>9 vertices</t>
  </si>
  <si>
    <t>6 vertices</t>
  </si>
  <si>
    <t>FILE</t>
  </si>
  <si>
    <t>parcellaire.dat</t>
  </si>
  <si>
    <t>simulation repository</t>
  </si>
  <si>
    <t>y1</t>
  </si>
  <si>
    <t>y2</t>
  </si>
  <si>
    <t>y3</t>
  </si>
  <si>
    <t>…</t>
  </si>
  <si>
    <t>x13</t>
  </si>
  <si>
    <t>y13</t>
  </si>
  <si>
    <t>x4</t>
  </si>
  <si>
    <t>y4</t>
  </si>
  <si>
    <t>x5</t>
  </si>
  <si>
    <t>y5</t>
  </si>
  <si>
    <t>x6</t>
  </si>
  <si>
    <t>y6</t>
  </si>
  <si>
    <t>x9</t>
  </si>
  <si>
    <t>y9</t>
  </si>
  <si>
    <t>DbgLog</t>
  </si>
  <si>
    <t>TxtOutput</t>
  </si>
  <si>
    <t>Verbose</t>
  </si>
  <si>
    <t>InputFormat</t>
  </si>
  <si>
    <t>ifunct</t>
  </si>
  <si>
    <t>abser</t>
  </si>
  <si>
    <t>maxpts</t>
  </si>
  <si>
    <t>reler</t>
  </si>
  <si>
    <t>nargu</t>
  </si>
  <si>
    <t>height</t>
  </si>
  <si>
    <t>mass</t>
  </si>
  <si>
    <t>mode</t>
  </si>
  <si>
    <t>Last version</t>
  </si>
  <si>
    <t>!!! FILE FORMAT 2 (3 lines per plot) : Cf califlopp.dat, line "FileFormat" !!!</t>
  </si>
  <si>
    <t>Le séparateur des décimales doit êtrele point  "." et non la virgule ",".</t>
  </si>
  <si>
    <t>line3 : y1 y2 y3 … yN</t>
  </si>
  <si>
    <t>line1 : "plotNumber plotName numberOfVertices + any other inputs that are not read by CaliFloPP"</t>
  </si>
  <si>
    <t>line2 : x1 x2 x3 … xN (N = numberOfVertices)</t>
  </si>
  <si>
    <t>Conseil d'ami : pas d'espace après xN et yN, faites directement un retour à la ligne.</t>
  </si>
  <si>
    <t>MAX VERTICES, the maximal number of vertices per polygon,</t>
  </si>
  <si>
    <t>• Polygons should be without holes.</t>
  </si>
  <si>
    <t>• Small and narrow polygons (approximately less than 1 m2) should be avoided because of</t>
  </si>
  <si>
    <t>possible numerical problems, as well as polygons with many obtuse angles because their</t>
  </si>
  <si>
    <t>decomposition into convex subpolygons may not be possible.</t>
  </si>
  <si>
    <t>• Shape and size restrictions are set in the file src/caliconfig.h. They are:</t>
  </si>
  <si>
    <t>MAX TRIANGLES, the maximal number of convex subpolygons per polygon,</t>
  </si>
  <si>
    <t>SAFE, the maximal extent of the landscape.</t>
  </si>
  <si>
    <t>Notes: There is no limit in the number of polygons (except possible memory limitation) and</t>
  </si>
  <si>
    <t>the polygons may intersect.</t>
  </si>
  <si>
    <t>ATTENTION : autres restrictions tirées dans la doc de CaliFloPP</t>
  </si>
  <si>
    <t>• It should be an ASCII-file.</t>
  </si>
  <si>
    <t>• Vertices should be ordered clockwise.</t>
  </si>
  <si>
    <t>• The polygons may be closed or not.</t>
  </si>
  <si>
    <t>• The coordinates may be negative or null. The number of decimal digits taken into account</t>
  </si>
  <si>
    <t>depends on the constant SCALE1. (See Section 15.1.1).</t>
  </si>
  <si>
    <t>1Constant set in the file src/caliconfig.h</t>
  </si>
  <si>
    <t>64 Input</t>
  </si>
  <si>
    <t>• The values separator is the character DEFAULT DELIM1. In interactive mode, this character</t>
  </si>
  <si>
    <t>cannot be changed. In non-interactive mode, it can be changed by the keyword delim in the</t>
  </si>
  <si>
    <t>parameter-file (See Section 12.2).</t>
  </si>
  <si>
    <t>The separator character can be repeated any number of times between successive values.</t>
  </si>
  <si>
    <t>• Two formats for the polygons file are catered for: see Section 11.</t>
  </si>
  <si>
    <t>The default format is defined by the constant DEFAULT INPUT FORMAT1. In interactive</t>
  </si>
  <si>
    <t>mode, this format cannot be changed. In non-interactive mode, it can be changed by the</t>
  </si>
  <si>
    <t>keyword input in the parameter-file.</t>
  </si>
  <si>
    <t>• In format 2, the polygon names can consist of several words, as long as these words are not</t>
  </si>
  <si>
    <t>separated by the values separator character.</t>
  </si>
  <si>
    <t>Note:</t>
  </si>
  <si>
    <t>If the number of polygons set on the first line, npoly, is less than the effective number, only</t>
  </si>
  <si>
    <t>the first npoly polygons will be treated.</t>
  </si>
  <si>
    <t>• Syntax of the polygons file. The polygons file contains the coordinates of the polygons. It should respect the following rules:</t>
  </si>
  <si>
    <t>Chosen in florsys.dat</t>
  </si>
  <si>
    <r>
      <rPr>
        <b/>
        <sz val="10"/>
        <color indexed="10"/>
        <rFont val="Arial"/>
        <family val="2"/>
      </rPr>
      <t>Caution:</t>
    </r>
    <r>
      <rPr>
        <b/>
        <sz val="10"/>
        <rFont val="Arial"/>
        <family val="2"/>
      </rPr>
      <t xml:space="preserve"> </t>
    </r>
    <r>
      <rPr>
        <sz val="10"/>
        <rFont val="Arial"/>
        <family val="2"/>
      </rPr>
      <t>If  a date is indicated twice, this can keep the remaining dates form being used</t>
    </r>
  </si>
  <si>
    <t>NC</t>
  </si>
  <si>
    <t>Coordinates are in m, field areas in ha</t>
  </si>
  <si>
    <t>Des fichiers *.dis seront produits lors de la simulation. Si on change le parcellaire.dat, il faut détruire les *.dis existants, sinon ils ne seront pas remplacés</t>
  </si>
  <si>
    <t>BLE!CEZANNE</t>
  </si>
  <si>
    <t>BLE!ORVANTIS</t>
  </si>
  <si>
    <t>FEVEROLE!GLADICE</t>
  </si>
  <si>
    <t>LUZERNE</t>
  </si>
  <si>
    <t>MAIS</t>
  </si>
  <si>
    <t>MOUTARDE!INTERCULTURE</t>
  </si>
  <si>
    <t>SORGHO</t>
  </si>
  <si>
    <t>TOURNESOL</t>
  </si>
  <si>
    <t>POIS!ENDURO</t>
  </si>
  <si>
    <t>*</t>
  </si>
  <si>
    <t>* in case of landscape simulations, there must be a configfile.dat in the main simulation directory (where the future output file will be located) as well as in the sub-directories where the different fields are described.</t>
  </si>
  <si>
    <t>Information taken from plot directory</t>
  </si>
  <si>
    <t>Information taken from main simulation directory</t>
  </si>
  <si>
    <t>weather file names</t>
  </si>
  <si>
    <t>cropping system input file</t>
  </si>
  <si>
    <t>califlopp.dat</t>
  </si>
  <si>
    <t>plots.dat</t>
  </si>
  <si>
    <t>parcellaireSPECIES.dis</t>
  </si>
  <si>
    <t>name depends on dispersed species</t>
  </si>
  <si>
    <t>yes for landscape simulation</t>
  </si>
  <si>
    <t>if missing, CaliFloPP submodel will run</t>
  </si>
  <si>
    <t>Chosen in plots.dat</t>
  </si>
  <si>
    <t>(name indicated in plot config.dat)</t>
  </si>
  <si>
    <t>if missing, read from Default directory</t>
  </si>
  <si>
    <t>weedPatch.dat</t>
  </si>
  <si>
    <t>monospecific.dat</t>
  </si>
  <si>
    <t>if missing, default options are used</t>
  </si>
  <si>
    <t>species.dat</t>
  </si>
  <si>
    <t>Plot subdirectories</t>
  </si>
  <si>
    <t>In case of problems, consult Depannage.doc file. If this is no help, see Nathalie.Colbach@dijon.inra.fr</t>
  </si>
  <si>
    <t>For each species indicate</t>
  </si>
  <si>
    <t>species name (identical to the names used in the *.par files and in species.dat)</t>
  </si>
  <si>
    <t>usual plant height in meters (you can use the maximum plant height from morphological_parameters.par)</t>
  </si>
  <si>
    <t>seed dispersal mode. Choose in</t>
  </si>
  <si>
    <t>BALLOCHORY</t>
  </si>
  <si>
    <t>BAROCHORY</t>
  </si>
  <si>
    <t>ENDOZOOCHORY</t>
  </si>
  <si>
    <t>EPIZOOCHORY</t>
  </si>
  <si>
    <t>HYDROCHORY</t>
  </si>
  <si>
    <t>MYRMECOCHORY</t>
  </si>
  <si>
    <t>The three species parameters read below for each species</t>
  </si>
  <si>
    <t>ATTENTION: les chiffres/noms doivent être séparés par des tabulations</t>
  </si>
  <si>
    <t>Do not modify green part, only yellow part</t>
  </si>
  <si>
    <t>Copy enclosed part to califlop.dat</t>
  </si>
  <si>
    <t>califlop.dat</t>
  </si>
  <si>
    <t>Choose in</t>
  </si>
  <si>
    <r>
      <t xml:space="preserve">Seed emigration from simulated fields to neighbour areas located outside the simulated field cluster is also simulated. </t>
    </r>
    <r>
      <rPr>
        <b/>
        <sz val="10"/>
        <color indexed="10"/>
        <rFont val="Arial"/>
        <family val="2"/>
      </rPr>
      <t>This leads to seed loss from the simulated system.</t>
    </r>
  </si>
  <si>
    <t>CLUSTER</t>
  </si>
  <si>
    <t>LOSS</t>
  </si>
  <si>
    <t>REINTRODUCTION</t>
  </si>
  <si>
    <t>Indicators</t>
  </si>
  <si>
    <t>Indicators of weed harmfulness and benefits, per year</t>
  </si>
  <si>
    <t>SeedMigration</t>
  </si>
  <si>
    <r>
      <t>Caution:</t>
    </r>
    <r>
      <rPr>
        <sz val="10"/>
        <rFont val="Arial"/>
        <family val="2"/>
      </rPr>
      <t xml:space="preserve"> The more output files are requested, the longer the simulation takes.</t>
    </r>
  </si>
  <si>
    <t>Only seed movements between the simulated fields are simulated. No seeds are lost from the simulated field cluster (the seeds that would have been dispersed to neighbour fields stay in the fields where they were produced)</t>
  </si>
  <si>
    <t>ANEMOCHORY</t>
  </si>
  <si>
    <t>DispersalType</t>
  </si>
  <si>
    <t>herbicidesRESISTANCE.par</t>
  </si>
  <si>
    <t>Necessary for running simulations with herbicide resistance</t>
  </si>
  <si>
    <t>To add new herbicides</t>
  </si>
  <si>
    <t>reference_herbicides.par</t>
  </si>
  <si>
    <t>HerbicideFileDescription.xslx</t>
  </si>
  <si>
    <t>in this file and HerbicideFileDescription.xslx</t>
  </si>
  <si>
    <t>What changes compared to standard simulations?</t>
  </si>
  <si>
    <t>The resistant species must be added to the following files:</t>
  </si>
  <si>
    <t>To have resistant seeds resulting from mutation, mutation/conversion rates between resistant and sensitivie species populations must be indicated in mutation.par</t>
  </si>
  <si>
    <t>Otherwise, there will be no mutations and the density of resistant plants only results from dynamics (and possibly from seed immigration)</t>
  </si>
  <si>
    <t>Mutation</t>
  </si>
  <si>
    <t>Seed migration</t>
  </si>
  <si>
    <t>Resistance to a herbicide</t>
  </si>
  <si>
    <t>To which files must SPECIES!RES be added?</t>
  </si>
  <si>
    <t>Life-cycle parameters</t>
  </si>
  <si>
    <t>It is not necessary to add SPECIES!RES to the following files:</t>
  </si>
  <si>
    <t>If no parameters are available for SPECIES!RES in these files, the parameters of SPECIES will be used.</t>
  </si>
  <si>
    <t>Initial seed bank</t>
  </si>
  <si>
    <t>Fitness costs/benefits</t>
  </si>
  <si>
    <t>No changes in fitness:</t>
  </si>
  <si>
    <t>To change seed production for instance, change "harvest index" ((BMsem/BMplante)max) in morphological_parameter.par (see ParametresPostLevee.xlsx)</t>
  </si>
  <si>
    <t>delete fitness.par or put 1 for all relative values.</t>
  </si>
  <si>
    <t>Fitness costs/benefits: two possibilities</t>
  </si>
  <si>
    <t>1.</t>
  </si>
  <si>
    <t>2.</t>
  </si>
  <si>
    <r>
      <rPr>
        <b/>
        <sz val="10"/>
        <color rgb="FFFF0000"/>
        <rFont val="Arial"/>
        <family val="2"/>
      </rPr>
      <t>Caution:</t>
    </r>
    <r>
      <rPr>
        <sz val="10"/>
        <rFont val="Arial"/>
        <family val="2"/>
      </rPr>
      <t xml:space="preserve"> landscape simulations start at the earliest date of all simulated plots/cropping systems; they can thus start earlier than indicated for a given cropping system</t>
    </r>
  </si>
  <si>
    <t>Output repositories must contain the file named "plots.dat".</t>
  </si>
  <si>
    <t>For each operation other than ROULEAU also indicate</t>
  </si>
  <si>
    <t>speed (km/h)</t>
  </si>
  <si>
    <t>For LABOUR also indicate</t>
  </si>
  <si>
    <t>depth (cm) of skim-coulter. Put zero if no skim-coulter</t>
  </si>
  <si>
    <t>width (cm) of skim-coulter. Put zero if no skim-coulter</t>
  </si>
  <si>
    <r>
      <rPr>
        <sz val="10"/>
        <color rgb="FFFF0000"/>
        <rFont val="Arial"/>
        <family val="2"/>
      </rPr>
      <t>Caution:</t>
    </r>
    <r>
      <rPr>
        <sz val="10"/>
        <rFont val="Arial"/>
        <family val="2"/>
      </rPr>
      <t xml:space="preserve"> avoid special characters (' . - &amp; etc) and blanks in directory and file names.</t>
    </r>
  </si>
  <si>
    <t>Les sommets doivent être ordonnés dans le sens des aiguilles d'une montre</t>
  </si>
  <si>
    <r>
      <rPr>
        <sz val="10"/>
        <color rgb="FFFF0000"/>
        <rFont val="Arial"/>
        <family val="2"/>
      </rPr>
      <t>Caution:</t>
    </r>
    <r>
      <rPr>
        <sz val="10"/>
        <rFont val="Arial"/>
        <family val="2"/>
      </rPr>
      <t xml:space="preserve"> avoid special characters (' . - &amp; etc) and blanks in names of plots, directories and files.</t>
    </r>
  </si>
  <si>
    <t>éviter les parcelles étroites et allongées (ex. Bordures de route, bandes enherbées). Couper ce type de parcelles en morceaux.</t>
  </si>
  <si>
    <t>faire ceci</t>
  </si>
  <si>
    <t>et non pas ceci</t>
  </si>
  <si>
    <t>seed mass in mg (you can copy the data from seed_bank_parameters.par)</t>
  </si>
  <si>
    <t>seedImmigration.dat</t>
  </si>
  <si>
    <t>If Number of crop management strategies to simulate (N PERIODS). Two possibilities:</t>
  </si>
  <si>
    <t>Below are listed N crop management strategies</t>
  </si>
  <si>
    <t>Below are listed m (with m&lt;N) crop management strategies, followed by REPEAT. These m strategies will then be repeated N/m periods during the simulation</t>
  </si>
  <si>
    <t>If number fo years (N YEARS), N years are simulated</t>
  </si>
  <si>
    <t>- either enough crop management strategies are listed below to cover N years</t>
  </si>
  <si>
    <t>- if fewer strategies are listed, they must be followed by REPEAT to be used sufficiently often to cover the N years</t>
  </si>
  <si>
    <t>If the listed strategies cover more than N years, they are run at least once .</t>
  </si>
  <si>
    <t>if the number of described crop management periods equates the number of periods announced at the beginning of the file</t>
  </si>
  <si>
    <t>REPEAT ddd YYYY</t>
  </si>
  <si>
    <t>if the number of described crop management periods is lower than the number of periods announced at the beginning of the file and we want FLORSYS to repeat the described pattern until day = ddd YYYY</t>
  </si>
  <si>
    <t>DatePreviousHarvest</t>
  </si>
  <si>
    <t>PreviousCrop</t>
  </si>
  <si>
    <t>Duration</t>
  </si>
  <si>
    <t>YEARS</t>
  </si>
  <si>
    <t>HerbicideTechnicity</t>
  </si>
  <si>
    <t>OPTIMUM</t>
  </si>
  <si>
    <t>BLE</t>
  </si>
  <si>
    <t>MAGESTAN</t>
  </si>
  <si>
    <t>HARNESSMICROTECH</t>
  </si>
  <si>
    <t>LAGON</t>
  </si>
  <si>
    <t>REPEAT</t>
  </si>
  <si>
    <t>Example with REPEAT</t>
  </si>
  <si>
    <t>EXAMPLES</t>
  </si>
  <si>
    <t>11_BLE</t>
  </si>
  <si>
    <t>herseetrille</t>
  </si>
  <si>
    <t>Extract with crop mixture</t>
  </si>
  <si>
    <t xml:space="preserve"> 1/2</t>
  </si>
  <si>
    <t xml:space="preserve"> 2/2</t>
  </si>
  <si>
    <t>11_MAIS</t>
  </si>
  <si>
    <t>TEMPORARY</t>
  </si>
  <si>
    <t>MIKADO</t>
  </si>
  <si>
    <t>DIPHAR</t>
  </si>
  <si>
    <t>Extract with broadcast cover crop mixture followed by a cash crop</t>
  </si>
  <si>
    <r>
      <rPr>
        <b/>
        <sz val="10"/>
        <color rgb="FFFF0000"/>
        <rFont val="Arial"/>
        <family val="2"/>
      </rPr>
      <t>Caution:</t>
    </r>
    <r>
      <rPr>
        <sz val="10"/>
        <rFont val="Arial"/>
        <family val="2"/>
      </rPr>
      <t xml:space="preserve"> the number of sown seeds must exceed the number of crop rows</t>
    </r>
  </si>
  <si>
    <t>or PULVE_HERBICIDE</t>
  </si>
  <si>
    <r>
      <rPr>
        <b/>
        <sz val="11"/>
        <color rgb="FFFF0000"/>
        <rFont val="Times New Roman"/>
        <family val="1"/>
      </rPr>
      <t>Caution:</t>
    </r>
    <r>
      <rPr>
        <sz val="11"/>
        <rFont val="Times New Roman"/>
        <family val="1"/>
      </rPr>
      <t xml:space="preserve"> do not sow a mixture comprising the same SPECIES!VAIRETY combination more than once. This will overestimate preemergent seedling mortality</t>
    </r>
  </si>
  <si>
    <t>Caution: all species listed here must also be listed in species.dat.</t>
  </si>
  <si>
    <t>Take-all disease incidence in crops</t>
  </si>
  <si>
    <t>Coordinates of simulated fields (landscape version only)</t>
  </si>
  <si>
    <t>parameters for seed dispersal function (landscape version only)</t>
  </si>
  <si>
    <t>File name</t>
  </si>
  <si>
    <t>main directory (with exe)</t>
  </si>
  <si>
    <t>list of virtual landscapes to simulate (format for landscape version)</t>
  </si>
  <si>
    <t>list of virtual fields to simulate (for single-field version)</t>
  </si>
  <si>
    <t>Matching FLORSYS varieties to the actual varieties grown in fields</t>
  </si>
  <si>
    <t>If missing, read from Fields/DefaultField</t>
  </si>
  <si>
    <t>Fields/DefaultField</t>
  </si>
  <si>
    <t>if missing, read from Parameters/Species directory</t>
  </si>
  <si>
    <t>ParametersSpeciesFLORSYS.xlsx</t>
  </si>
  <si>
    <t>mutation.par</t>
  </si>
  <si>
    <t>fitness.par</t>
  </si>
  <si>
    <t>same *.dat files as for simulation subdirectory</t>
  </si>
  <si>
    <t>Parameters/Species</t>
  </si>
  <si>
    <t>Parameters/miniSticsC</t>
  </si>
  <si>
    <t>*.plt and other files</t>
  </si>
  <si>
    <t>matchSpecies.par</t>
  </si>
  <si>
    <t>EllenbergN.par</t>
  </si>
  <si>
    <t>NuisibiliteTriageBiomNonGraines.par</t>
  </si>
  <si>
    <t>NuisibiliteTriageGraines.par</t>
  </si>
  <si>
    <t>PhelipancheCrop.par</t>
  </si>
  <si>
    <t>PhelipnancheWeed.par</t>
  </si>
  <si>
    <t>PouvoirCalorifique.par</t>
  </si>
  <si>
    <t>RegimeOiseaux.par</t>
  </si>
  <si>
    <t>RegimesCarabes.par</t>
  </si>
  <si>
    <t>ValeurPollinique.par</t>
  </si>
  <si>
    <t>*.par files</t>
  </si>
  <si>
    <t>ParametersIndicatorsFLORSYS.xlsx</t>
  </si>
  <si>
    <t>Modify only to add new species</t>
  </si>
  <si>
    <t>./Fields/F1SoyaWheatMaizeWheat/</t>
  </si>
  <si>
    <t>./Fields/F2SoyaMaizeWheatMaizeNoPlough/</t>
  </si>
  <si>
    <t>./Fields/F3WheatMaize/</t>
  </si>
  <si>
    <t>itk_S5_A1_2012.dat</t>
  </si>
  <si>
    <t>seedBankInitialA5_16especesCorr.dat</t>
  </si>
  <si>
    <t>solA.dat</t>
  </si>
  <si>
    <t>LATITUDE[DEGREES]</t>
  </si>
  <si>
    <t>CROPPING_SYSTEM_FILE</t>
  </si>
  <si>
    <t>TOOL_WIDTH_FILE</t>
  </si>
  <si>
    <t>SOIL_CLIMATE_FILE(ROOT)_OR_STICS_OPTION</t>
  </si>
  <si>
    <t>WEATHER_FILE(ROOT)</t>
  </si>
  <si>
    <t>INITIAL_SEEDBANK_FILE</t>
  </si>
  <si>
    <t>SOIL_TEXTURE_FILE</t>
  </si>
  <si>
    <t>WEATHER_OPTIONS</t>
  </si>
  <si>
    <r>
      <rPr>
        <b/>
        <sz val="10"/>
        <color rgb="FFFF0000"/>
        <rFont val="Arial"/>
        <family val="2"/>
      </rPr>
      <t>Caution:</t>
    </r>
    <r>
      <rPr>
        <sz val="10"/>
        <rFont val="Arial"/>
        <family val="2"/>
      </rPr>
      <t xml:space="preserve"> these percentages and cm must be integers (not floats)</t>
    </r>
  </si>
  <si>
    <t>Mutation is also applied to wild seeds immigrating into the field</t>
  </si>
  <si>
    <r>
      <rPr>
        <b/>
        <sz val="10"/>
        <color rgb="FFFF0000"/>
        <rFont val="Arial"/>
        <family val="2"/>
      </rPr>
      <t>Caution:</t>
    </r>
    <r>
      <rPr>
        <sz val="10"/>
        <rFont val="Arial"/>
        <family val="2"/>
      </rPr>
      <t xml:space="preserve"> if you want a herbicide to destroy a crop species (e.g. cover crop), a mortality rate must be listed for the species in herbicidesFLORSYS.par or herbicidesPERSO.par. The other possibility is using a herbicide affecting ALL species (e.g. glyphosate) which will also affects crop species.</t>
    </r>
  </si>
  <si>
    <t>WARNING : If several herbicides are sprayed as a mixture, list them individually, using the same treatment date. However, because of stochasticity in herbicide penetration and weed detection (patch spraying, see below), this can mean that a given plant is affected by one product but not the next one. If you want to ensure that all herbicides of a mixture reach a given plant, add the mixture as new herbicide to herbicidesPERSO.par.</t>
  </si>
  <si>
    <t>Further examples</t>
  </si>
  <si>
    <t>Example of content with detailed explanations for the different options. Further examples of management periods are listed below.</t>
  </si>
  <si>
    <t>GLOBAL</t>
  </si>
  <si>
    <t>LOCAL</t>
  </si>
  <si>
    <r>
      <t xml:space="preserve">spatialised: options are GLOBAL (or 0, all field is treated), LOCAL (or 1, only interrow or row is treated), or PATCH (or 2, patch spraying). </t>
    </r>
    <r>
      <rPr>
        <b/>
        <sz val="10"/>
        <color indexed="10"/>
        <rFont val="Arial"/>
        <family val="2"/>
      </rPr>
      <t xml:space="preserve">Caution: </t>
    </r>
    <r>
      <rPr>
        <sz val="10"/>
        <rFont val="Arial"/>
        <family val="2"/>
      </rPr>
      <t>LOCAL and PATCH are only accepted in row-sown crops; in case of successive sowings, the rows of the last-sown crops are used. If PATCH option is applied before crop emergence, all weeds are considered to be located in interrow area (with the higher detection rate)</t>
    </r>
  </si>
  <si>
    <r>
      <t>Caution:</t>
    </r>
    <r>
      <rPr>
        <sz val="10"/>
        <rFont val="Arial"/>
        <family val="2"/>
      </rPr>
      <t xml:space="preserve"> FLORSYS does not check whether herbicides applied with option PATCH are indeed foliar herbicides.</t>
    </r>
  </si>
  <si>
    <t>if option PATCH (2 in old file versions), indicate with of spray patch (cm), distance from spray patch onset to weed location (cm), distance from weed location to spray patch end (cm)</t>
  </si>
  <si>
    <r>
      <t>Caution:</t>
    </r>
    <r>
      <rPr>
        <sz val="10"/>
        <color theme="1"/>
        <rFont val="Arial"/>
        <family val="2"/>
      </rPr>
      <t xml:space="preserve"> when using the disease submodel, crop names for host and amplifier crops must be chosen in BLE,ORGE,TRITICALE,MAIS,GRAMINEES</t>
    </r>
  </si>
  <si>
    <t>Gives the detection rates of weed plants during patch spraying, as a function of location, weed species and plant size</t>
  </si>
  <si>
    <t>Fixed</t>
  </si>
  <si>
    <t>ZONE</t>
  </si>
  <si>
    <t>DISTANCE_CROP_ROW_CM</t>
  </si>
  <si>
    <t>INTERFACE</t>
  </si>
  <si>
    <t>INTERROW</t>
  </si>
  <si>
    <t>WEED_SPECIES</t>
  </si>
  <si>
    <t>WEED_SIZE_CM</t>
  </si>
  <si>
    <t>DETECTION_RATE</t>
  </si>
  <si>
    <t>ROW</t>
  </si>
  <si>
    <t>DICOT</t>
  </si>
  <si>
    <t>File content</t>
  </si>
  <si>
    <t xml:space="preserve">For each line, </t>
  </si>
  <si>
    <t>- indicate zone: ROW (crop row), INTERFACE (between crop row and interrow), INTERROW or ALL zones. The first three</t>
  </si>
  <si>
    <t xml:space="preserve">  override ALL. If no ALL is listed, all three detailed options (ROW, INTERFACE, INTERROW) must be listed.</t>
  </si>
  <si>
    <t>- indicate the minimum plant size (diameter, cm) a weed must have to be detected with the subsequent detection rate.</t>
  </si>
  <si>
    <t xml:space="preserve">  If another, subsequent line lists a larger plant size, the associated detection rate applies to plants above this size.</t>
  </si>
  <si>
    <t xml:space="preserve">  CAUTION. Lines for a given species x zone combination must always be listed by increasing plant sizes. If none of</t>
  </si>
  <si>
    <t xml:space="preserve">  a species x zone lines list a zero size, a zero detection rate will be assumed below the lowest listed size.</t>
  </si>
  <si>
    <t>- indicate the plant detection rate (in [0,1]) for the species x zone x plant size combination.</t>
  </si>
  <si>
    <t>weedDetection.dat</t>
  </si>
  <si>
    <t>If you want to modify, copy original file to simulation subdirectory and modify there. Do not modify original file</t>
  </si>
  <si>
    <t xml:space="preserve">  In the present example, MONOCOT and DICOT lines override the ALL line; CHEAL overrides all preceding lines</t>
  </si>
  <si>
    <t xml:space="preserve">  ALL, MONOCOT and DICOT only refer to weed species (excluding crop species)</t>
  </si>
  <si>
    <t>Distance given for INTERFACE corresponds to distance to INTERFACE on the figure</t>
  </si>
  <si>
    <t>Distance given for INTERROW corresponds to distance to INTERROW on the figure</t>
  </si>
  <si>
    <r>
      <rPr>
        <b/>
        <sz val="10"/>
        <color rgb="FFFF0000"/>
        <rFont val="Arial"/>
        <family val="2"/>
      </rPr>
      <t>Caution:</t>
    </r>
    <r>
      <rPr>
        <sz val="10"/>
        <rFont val="Arial"/>
        <family val="2"/>
      </rPr>
      <t xml:space="preserve"> any error in a keyword aborts the simulation.</t>
    </r>
  </si>
  <si>
    <t>Simulation (virtual field) sub-directory</t>
  </si>
  <si>
    <t>PatchSprayingMap</t>
  </si>
  <si>
    <t>LAST_PLANT</t>
  </si>
  <si>
    <t>Example 6</t>
  </si>
  <si>
    <t>GRAVITY_CENTER</t>
  </si>
  <si>
    <t>Patch center is the gravity center of all emerged plants; it slightly shifts with each newly emerged plant</t>
  </si>
  <si>
    <t>Patch center is the gravity center of all emerged plants; it slightly shifts with each newly emerged plant. This option does not change the weed pattern much compared to CONSTANT.</t>
  </si>
  <si>
    <t>Patch location shifts continuously but slightly: each emerged weed plant will be the patch center for the next emerging wed plant. In case of high densities, the whole field will finally be infested.</t>
  </si>
  <si>
    <t>MOVING_AVERAGE</t>
  </si>
  <si>
    <t>Patch center location shits continuously as each new plant emerges; the patch center moves half-way from its previous position toward the new plant. The result is in-between LAST_PLANT and CONSTANT options</t>
  </si>
  <si>
    <t>As patch locations remain unchanged for some time, gaps in the canopy appearing when a herbicde or another operation destroys a weed patch</t>
  </si>
  <si>
    <t>CONSTANT, LAST_PLANT, GRAVITY_CENTER, MOVING_AVERAGE, RANDOM_PLANT</t>
  </si>
  <si>
    <t>RANDOM_PLANT</t>
  </si>
  <si>
    <t>The species patch center is randomly drawn among the emerged plants of the species. Can result in several distinct patches (even when starting with only one patch) and in larger patches, particularly in case of high densities.</t>
  </si>
  <si>
    <t>3DLight</t>
  </si>
  <si>
    <t>NumberOfDates</t>
  </si>
  <si>
    <t xml:space="preserve">date (DDD YYYY). </t>
  </si>
  <si>
    <t>date (DDD YYYY).</t>
  </si>
  <si>
    <t>Put 50% for ammonium-nitrate, 100% for pure ammonium and 75% for a mixture of both</t>
  </si>
  <si>
    <t>10_LUZERNE</t>
  </si>
  <si>
    <t>MOWING</t>
  </si>
  <si>
    <r>
      <rPr>
        <b/>
        <sz val="10"/>
        <color rgb="FFFF0000"/>
        <rFont val="Arial"/>
        <family val="2"/>
      </rPr>
      <t>Caution</t>
    </r>
    <r>
      <rPr>
        <sz val="10"/>
        <rFont val="Arial"/>
        <family val="2"/>
      </rPr>
      <t xml:space="preserve"> Check whether this date is the day after the previous crop harvest, particularly in case of REPEAT option at the end of the file</t>
    </r>
  </si>
  <si>
    <t>ABUTH</t>
  </si>
  <si>
    <t>AMBEL</t>
  </si>
  <si>
    <t>DATST</t>
  </si>
  <si>
    <t>DIGSA</t>
  </si>
  <si>
    <t>MATIN</t>
  </si>
  <si>
    <t>MERAN</t>
  </si>
  <si>
    <t>PANMI</t>
  </si>
  <si>
    <t>POAAN</t>
  </si>
  <si>
    <r>
      <t xml:space="preserve">Seed emigration from simulated fields to neighbour areas located outside the simulated field cluster is also simulated. </t>
    </r>
    <r>
      <rPr>
        <b/>
        <sz val="10"/>
        <color indexed="10"/>
        <rFont val="Arial"/>
        <family val="2"/>
      </rPr>
      <t>To avoid seed loss from the simulated fields, these emigrating seeds are redistributed randomly over the simulated field cluster.</t>
    </r>
  </si>
  <si>
    <t>Lists the weed seeds immigrating into the field from a regional species pool</t>
  </si>
  <si>
    <t>There are two other ways to have seeds immigrating into a field:</t>
  </si>
  <si>
    <r>
      <t xml:space="preserve"> - seed dispersal between pairs of fields due to </t>
    </r>
    <r>
      <rPr>
        <b/>
        <sz val="10"/>
        <rFont val="Arial"/>
        <family val="2"/>
      </rPr>
      <t>farming equipment</t>
    </r>
    <r>
      <rPr>
        <sz val="10"/>
        <rFont val="Arial"/>
        <family val="2"/>
      </rPr>
      <t>. This only works in multi-plot simulations, when the farmDispersal.dat file is present.</t>
    </r>
  </si>
  <si>
    <r>
      <t xml:space="preserve"> - seed dispersal between pairs of fields due to</t>
    </r>
    <r>
      <rPr>
        <b/>
        <sz val="10"/>
        <rFont val="Arial"/>
        <family val="2"/>
      </rPr>
      <t xml:space="preserve"> natural vectors</t>
    </r>
    <r>
      <rPr>
        <sz val="10"/>
        <rFont val="Arial"/>
        <family val="2"/>
      </rPr>
      <t>. This only works in multi-plot simulations, when the califlopp.dat file is present.</t>
    </r>
  </si>
  <si>
    <t>yes in landscape simulations (if missing, file from DefaultField directory is used)</t>
  </si>
  <si>
    <t>depends on option chosen in configfile.dat</t>
  </si>
  <si>
    <t>farmDispersal.dat</t>
  </si>
  <si>
    <t>Simulation directory</t>
  </si>
  <si>
    <t xml:space="preserve">last modification </t>
  </si>
  <si>
    <t>only for landscape simulations</t>
  </si>
  <si>
    <t>i</t>
  </si>
  <si>
    <t>j</t>
  </si>
  <si>
    <t>source field</t>
  </si>
  <si>
    <t>target field</t>
  </si>
  <si>
    <t>Probability that a seed is dispersed by farming equipment from a source field i to a  target field f for a given species</t>
  </si>
  <si>
    <t>INSECTICIDE</t>
  </si>
  <si>
    <t>date (DDD YYYY)</t>
  </si>
  <si>
    <t>commercial name</t>
  </si>
  <si>
    <r>
      <rPr>
        <b/>
        <sz val="10"/>
        <color rgb="FFFF0000"/>
        <rFont val="Arial"/>
        <family val="2"/>
      </rPr>
      <t>Caution</t>
    </r>
    <r>
      <rPr>
        <b/>
        <sz val="10"/>
        <color indexed="12"/>
        <rFont val="Arial"/>
        <family val="2"/>
      </rPr>
      <t xml:space="preserve"> </t>
    </r>
    <r>
      <rPr>
        <sz val="10"/>
        <rFont val="Arial"/>
        <family val="2"/>
      </rPr>
      <t>if FUNGICIDE is not precded by NEXT, it refers to a seed treatment (see above for SOWING operation) and different variables are required</t>
    </r>
  </si>
  <si>
    <r>
      <t xml:space="preserve">Fungicide seed treatment on cereals against take-all. Options are: YES or NO. SILTHIOFAM instead of YES is also accepted. </t>
    </r>
    <r>
      <rPr>
        <b/>
        <sz val="10"/>
        <color rgb="FFFF0000"/>
        <rFont val="Arial"/>
        <family val="2"/>
      </rPr>
      <t>Caution</t>
    </r>
    <r>
      <rPr>
        <sz val="10"/>
        <color rgb="FFFF0000"/>
        <rFont val="Arial"/>
        <family val="2"/>
      </rPr>
      <t>:</t>
    </r>
    <r>
      <rPr>
        <sz val="10"/>
        <rFont val="Arial"/>
        <family val="2"/>
      </rPr>
      <t xml:space="preserve"> if FUNGICIDE is preceded by NEXT, it refers to a sprayed fungicide (see below)  and different variables are required</t>
    </r>
  </si>
  <si>
    <t>KARATE</t>
  </si>
  <si>
    <t>(work in progress, fungicides do not yet have an effect)</t>
  </si>
  <si>
    <t>(work in progress, insecticides do not yet have an effect)</t>
  </si>
  <si>
    <t>kg/ha</t>
  </si>
  <si>
    <t>Pictorpro</t>
  </si>
  <si>
    <t>SEED_FUNGICIDE</t>
  </si>
  <si>
    <t>If missing, no seed fungicide is used</t>
  </si>
  <si>
    <t>dispersal of seed production on harvest day due to harvest equipment</t>
  </si>
  <si>
    <t>dispersal of seeds from tilled soil layers</t>
  </si>
  <si>
    <t>dispersal of seeds from soil surface by tractor wheels</t>
  </si>
  <si>
    <t>i and j and title names. These are followed by species names and the END keyword</t>
  </si>
  <si>
    <t>Caution:</t>
  </si>
  <si>
    <t xml:space="preserve"> - avoid trailing blanks at the end of the file</t>
  </si>
  <si>
    <t>Advice</t>
  </si>
  <si>
    <t xml:space="preserve"> - no need to list lines with 0 dispersal for all species</t>
  </si>
  <si>
    <t xml:space="preserve"> - if a i-&gt;j combination is not listed, dispersal is assumed nil for all species listed in first line</t>
  </si>
  <si>
    <t xml:space="preserve"> - species that are not listed in ths file will have a zero dispersal probability</t>
  </si>
  <si>
    <t>proportion [0,1] of seeds dispersed from source field i to a target field f for a given species (only for i different from j)</t>
  </si>
  <si>
    <t>Only three species will be dispersed; for all species listed in species.dat remain in their source field.</t>
  </si>
  <si>
    <t>All species listed in species.dat will have the same dispersal probabilities</t>
  </si>
  <si>
    <t>All species listed in species.dat will have the same dispersal probabilities, except STEME for which different probabilities will be used</t>
  </si>
  <si>
    <t xml:space="preserve"> - FLORSYS does not check that dispersal proportions are logically, i.e. whether the operations of the target fields are carried on the same day or later than in the source field.</t>
  </si>
  <si>
    <r>
      <t xml:space="preserve"> - the </t>
    </r>
    <r>
      <rPr>
        <b/>
        <sz val="11"/>
        <color theme="1"/>
        <rFont val="Calibri"/>
        <family val="2"/>
        <scheme val="minor"/>
      </rPr>
      <t>species names</t>
    </r>
    <r>
      <rPr>
        <sz val="11"/>
        <color theme="1"/>
        <rFont val="Calibri"/>
        <family val="2"/>
        <scheme val="minor"/>
      </rPr>
      <t xml:space="preserve"> must be included in </t>
    </r>
    <r>
      <rPr>
        <b/>
        <sz val="11"/>
        <color theme="1"/>
        <rFont val="Calibri"/>
        <family val="2"/>
        <scheme val="minor"/>
      </rPr>
      <t>species.dat</t>
    </r>
    <r>
      <rPr>
        <sz val="11"/>
        <color theme="1"/>
        <rFont val="Calibri"/>
        <family val="2"/>
        <scheme val="minor"/>
      </rPr>
      <t xml:space="preserve"> and considered as </t>
    </r>
    <r>
      <rPr>
        <b/>
        <sz val="11"/>
        <color theme="1"/>
        <rFont val="Calibri"/>
        <family val="2"/>
        <scheme val="minor"/>
      </rPr>
      <t>dispersable.</t>
    </r>
    <r>
      <rPr>
        <sz val="11"/>
        <color theme="1"/>
        <rFont val="Calibri"/>
        <family val="2"/>
        <scheme val="minor"/>
      </rPr>
      <t xml:space="preserve"> The only exception is ALL, attributing the same dispersal probabilities to all dispersable species of species.dat.</t>
    </r>
  </si>
  <si>
    <r>
      <t xml:space="preserve"> - if </t>
    </r>
    <r>
      <rPr>
        <b/>
        <sz val="11"/>
        <color theme="1"/>
        <rFont val="Calibri"/>
        <family val="2"/>
        <scheme val="minor"/>
      </rPr>
      <t>ALL</t>
    </r>
    <r>
      <rPr>
        <sz val="11"/>
        <color theme="1"/>
        <rFont val="Calibri"/>
        <family val="2"/>
        <scheme val="minor"/>
      </rPr>
      <t xml:space="preserve"> is used in combination with a few species names, it must </t>
    </r>
    <r>
      <rPr>
        <b/>
        <sz val="11"/>
        <color theme="1"/>
        <rFont val="Calibri"/>
        <family val="2"/>
        <scheme val="minor"/>
      </rPr>
      <t>precede</t>
    </r>
    <r>
      <rPr>
        <sz val="11"/>
        <color theme="1"/>
        <rFont val="Calibri"/>
        <family val="2"/>
        <scheme val="minor"/>
      </rPr>
      <t xml:space="preserve"> these</t>
    </r>
    <r>
      <rPr>
        <b/>
        <sz val="11"/>
        <color theme="1"/>
        <rFont val="Calibri"/>
        <family val="2"/>
        <scheme val="minor"/>
      </rPr>
      <t xml:space="preserve"> species names</t>
    </r>
    <r>
      <rPr>
        <sz val="11"/>
        <color theme="1"/>
        <rFont val="Calibri"/>
        <family val="2"/>
        <scheme val="minor"/>
      </rPr>
      <t>. Otherwise, the ALL probabilities will override the probabilities listed for the individual species</t>
    </r>
  </si>
  <si>
    <r>
      <t xml:space="preserve"> - </t>
    </r>
    <r>
      <rPr>
        <b/>
        <sz val="11"/>
        <color theme="1"/>
        <rFont val="Calibri"/>
        <family val="2"/>
        <scheme val="minor"/>
      </rPr>
      <t>do not</t>
    </r>
    <r>
      <rPr>
        <sz val="11"/>
        <color theme="1"/>
        <rFont val="Calibri"/>
        <family val="2"/>
        <scheme val="minor"/>
      </rPr>
      <t xml:space="preserve"> list dispersal from</t>
    </r>
    <r>
      <rPr>
        <b/>
        <sz val="11"/>
        <color theme="1"/>
        <rFont val="Calibri"/>
        <family val="2"/>
        <scheme val="minor"/>
      </rPr>
      <t xml:space="preserve"> i to itself</t>
    </r>
    <r>
      <rPr>
        <sz val="11"/>
        <color theme="1"/>
        <rFont val="Calibri"/>
        <family val="2"/>
        <scheme val="minor"/>
      </rPr>
      <t>, this will be calculated automatically by FLORSYS</t>
    </r>
  </si>
  <si>
    <r>
      <t xml:space="preserve"> - </t>
    </r>
    <r>
      <rPr>
        <b/>
        <sz val="11"/>
        <color theme="1"/>
        <rFont val="Calibri"/>
        <family val="2"/>
        <scheme val="minor"/>
      </rPr>
      <t>total</t>
    </r>
    <r>
      <rPr>
        <sz val="11"/>
        <color theme="1"/>
        <rFont val="Calibri"/>
        <family val="2"/>
        <scheme val="minor"/>
      </rPr>
      <t xml:space="preserve"> of dispersal proportion for a source field i must </t>
    </r>
    <r>
      <rPr>
        <b/>
        <sz val="11"/>
        <color theme="1"/>
        <rFont val="Calibri"/>
        <family val="2"/>
        <scheme val="minor"/>
      </rPr>
      <t>not exceed 1</t>
    </r>
    <r>
      <rPr>
        <sz val="11"/>
        <color theme="1"/>
        <rFont val="Calibri"/>
        <family val="2"/>
        <scheme val="minor"/>
      </rPr>
      <t xml:space="preserve"> for a given species</t>
    </r>
  </si>
  <si>
    <r>
      <t xml:space="preserve"> - </t>
    </r>
    <r>
      <rPr>
        <b/>
        <sz val="11"/>
        <color theme="1"/>
        <rFont val="Calibri"/>
        <family val="2"/>
        <scheme val="minor"/>
      </rPr>
      <t xml:space="preserve">no bidirectional dispersal: </t>
    </r>
    <r>
      <rPr>
        <sz val="11"/>
        <color theme="1"/>
        <rFont val="Calibri"/>
        <family val="2"/>
        <scheme val="minor"/>
      </rPr>
      <t>you cannot have dispersal from field A to field B as well as from field B to field A</t>
    </r>
  </si>
  <si>
    <t xml:space="preserve"> - the values presented here are random values and not based on any expertise or literature.</t>
  </si>
  <si>
    <t>dispersalHarvest.dat</t>
  </si>
  <si>
    <t>dispersalTillage.dat</t>
  </si>
  <si>
    <t>dispersalWheels.dat</t>
  </si>
  <si>
    <t>Weed seed contamination of crop seed lot: NONE (no contamination) or file names corresponding to CropSeedLotContamination (see sheet)</t>
  </si>
  <si>
    <t>Lists the weed seed contamination rate of a crop seed lot</t>
  </si>
  <si>
    <t>Uppercase words refer to software-specific code words (e.g.END)</t>
  </si>
  <si>
    <t>Given in the cropping system file, in the sowing operation, for the contaminated crop</t>
  </si>
  <si>
    <t>In this example, there are 1% weed seeds of each weed species among the sown crop seeds</t>
  </si>
  <si>
    <t>In this example, there are 0.3% ALOMY seeds and 1% CAPBP seeds among the sown crop seeds</t>
  </si>
  <si>
    <t>If a sown crop seed lot is not contaminated by weed seeds, use NONE in the cropping system file.</t>
  </si>
  <si>
    <t>cropSeedContamination.dat</t>
  </si>
  <si>
    <t>depends on option chosen for each crop in cropping system file</t>
  </si>
  <si>
    <t>2_BLEH</t>
  </si>
  <si>
    <t>labour</t>
  </si>
  <si>
    <t>hrot</t>
  </si>
  <si>
    <t>NON</t>
  </si>
  <si>
    <t>assocations de culture en mélange sur le rang</t>
  </si>
  <si>
    <t>no</t>
  </si>
  <si>
    <t>mélange en rang séparé</t>
  </si>
  <si>
    <r>
      <t xml:space="preserve">depth (cm): tillage depth. </t>
    </r>
    <r>
      <rPr>
        <sz val="10"/>
        <rFont val="Arial"/>
        <family val="2"/>
      </rPr>
      <t>In case of combination of tools (i.e. ACTISOL, VIBRO_ROULEAU, ROTA_ROULEAU, CC_ROULEAU, HROT_ROULEAU, HALT_ROULEAU, HALT, DECHAUMEUR_DENTS or DECHAUMEUR_DENTS_SOUPLES), indicate the depth of the deepest tool in the combination</t>
    </r>
  </si>
  <si>
    <t xml:space="preserve">Culture (format "SPECIES" ou "SPECIES!VARIETY"). These varieties must be listed in morphological_parameters.par and growth_parameters.par. For correspondence between actual varieties and FLORSYS varieties, see CropVarieties.If the species that you want to simulate is missing in FLORSYS, you can choose a similar species by adding your species to the SpeciesEquivalency.par file </t>
  </si>
  <si>
    <t>SpeciesEquivalency.par</t>
  </si>
  <si>
    <t>yes if crop species not fully paramterized in morphology, seed bank and growth parameter files are to be simulated</t>
  </si>
  <si>
    <t>humidité à la capacité au champ de la terre fine des horizons [% geau/gsol]</t>
  </si>
  <si>
    <t>humidité minimale exploitable par la plante de la terre fine des horizons [% geau/gsol]</t>
  </si>
  <si>
    <r>
      <rPr>
        <b/>
        <sz val="10"/>
        <color rgb="FFFF0000"/>
        <rFont val="Arial"/>
        <family val="2"/>
      </rPr>
      <t>Caution:</t>
    </r>
    <r>
      <rPr>
        <sz val="10"/>
        <rFont val="Arial"/>
        <family val="2"/>
      </rPr>
      <t xml:space="preserve"> Do not use options LOCAL before or on the day of sowing because crop rows are not yet defined. Do not use LOCAL spraying in broadcast sowing. If PATCH spraying is used before sowing, the interrow detection rate is used. If PATCH spraying is applied on a broadcast sowing, the ROW detection rate is applied.</t>
    </r>
  </si>
  <si>
    <t xml:space="preserve">You can either use the closest FLORSYS variety in itk.dat, or use the actual variety in itk.dat and add the equivalency in SpeciesEquivalency.par </t>
  </si>
  <si>
    <t>DEFAULT_DETECTION_RATES</t>
  </si>
  <si>
    <t>-------------------------------------------------------</t>
  </si>
  <si>
    <t xml:space="preserve">MONOCOT </t>
  </si>
  <si>
    <t>ENDOFFILE</t>
  </si>
  <si>
    <t>Caution: text in blue are keynames recognized by FLORSYS and must not be changed.</t>
  </si>
  <si>
    <t xml:space="preserve">DETECTION_RATES_FOR_THE_FOLLOWING_CROPS </t>
  </si>
  <si>
    <t xml:space="preserve">BLE!CEZANNE </t>
  </si>
  <si>
    <r>
      <t xml:space="preserve">DETECTION_RATES_FOR_THE_FOLLOWING_CROPS </t>
    </r>
    <r>
      <rPr>
        <sz val="10"/>
        <rFont val="Arial"/>
        <family val="2"/>
      </rPr>
      <t>MAIS TOURNESOL</t>
    </r>
    <r>
      <rPr>
        <b/>
        <sz val="10"/>
        <color rgb="FF0000FF"/>
        <rFont val="Arial"/>
        <family val="2"/>
      </rPr>
      <t xml:space="preserve"> END</t>
    </r>
  </si>
  <si>
    <t>File consists of a succession of sets of detection rates.</t>
  </si>
  <si>
    <t>The first one is compulsory, comprising the default values.</t>
  </si>
  <si>
    <t>Each set ends with the END keyword.</t>
  </si>
  <si>
    <t>Sets are separated by a ----- line.</t>
  </si>
  <si>
    <t>Each set includes the following information:</t>
  </si>
  <si>
    <t>Default set must come first and starts with DEFAULT_DETECTION_RATES</t>
  </si>
  <si>
    <t>Optional sets start with DETECTION_RATES_FOR_THE_FOLLOWING_CROPS</t>
  </si>
  <si>
    <t xml:space="preserve"> &lt;----</t>
  </si>
  <si>
    <t>List of crops to which the set applies (only for optional sets), following the DETECTION_RATES_FOR_THE_FOLLOWING_CROPS keyword and followed by the END keyword</t>
  </si>
  <si>
    <t>ZONE and DISTANCE_CROP_ROW_CM are kyewords names, do not modify. The number of lines after this title line is fixed</t>
  </si>
  <si>
    <t>WEED_SPECIES, ZONE, WEED_SIZE_CM and DETECTION_RATE are keywords, no not modify. The number of lines after this title line depends on the user's choices</t>
  </si>
  <si>
    <t>The list of lines must end with END keyword</t>
  </si>
  <si>
    <t>File must end with ENDOFFILE keyword, do not modify. Anything written after ENDOFFILE will not be read.</t>
  </si>
  <si>
    <t>FLORSYS uses the last sown crop of the cropping season to determine which set of detection rates to use.</t>
  </si>
  <si>
    <t>If the herbicide is applied on bare soil or on a fallow cover crop, default values are used.</t>
  </si>
  <si>
    <t>If the last sown crop is a mixture of several species, the detection rates corresponding for the first of these species are used.</t>
  </si>
  <si>
    <t>If the cash crop is undersown with a cover crop at a later date, FLORSYS will confuse the cover crop with the cash crop and use the detection rate of the cover crop.</t>
  </si>
  <si>
    <t>Default rates are used for any crop that is not listed in an optional detection set.</t>
  </si>
  <si>
    <t>FLORSYS discriminates varieties, e.g. it will not use the rates of BLE!CEZANNE for BLE!ORVANTIS unless the two varieties are listed for the same detection rate.</t>
  </si>
  <si>
    <t>Predation</t>
  </si>
  <si>
    <t>Daily and annual rates and densities of seed predation (dailyPredation.prn, annualPredation.prn)</t>
  </si>
  <si>
    <t>Weed detection rates and spray maps (sprayMapDDDYYYY.prn) for patch-sprayed herbicide applications</t>
  </si>
  <si>
    <r>
      <t xml:space="preserve">File format given as date YYYYMMDD (allows automatic update of older input file when resimulating them with FLORSYS). </t>
    </r>
    <r>
      <rPr>
        <b/>
        <sz val="10"/>
        <color rgb="FFC00000"/>
        <rFont val="Arial"/>
        <family val="2"/>
      </rPr>
      <t>When creating a new input file, use the date of the current FLORSYS.exe</t>
    </r>
  </si>
  <si>
    <t>If you include SPECIES!ALS_RR populations, FLORSYS automatically simulates NTSR resistance to ALS herbicides, in addition to TSR</t>
  </si>
  <si>
    <t>Particular case of resistance to ALS herbicides</t>
  </si>
  <si>
    <t>herbicideRESISTANCE.par</t>
  </si>
  <si>
    <t>fitness.par (optional)</t>
  </si>
  <si>
    <t>Additional files</t>
  </si>
  <si>
    <t>Caution: if SPECIES!RR_GLY and SPECIES!WR_GLY are present in life-cycle parameter files and in fitness.par, the change requested in fitness.par takes precedence.</t>
  </si>
  <si>
    <t>use fitness.par file, with relative values &lt; 1 (fitness cost) or &gt; 1 (fitness benefit). These will be applied to seed production only</t>
  </si>
  <si>
    <t>add SPECIES!RR_GLY and SPECIES!WR_GLY to all life-cycle parameter files even if only one parameter is changed</t>
  </si>
  <si>
    <t>do not add SPECIES!RR_GLY and SPECIES!WR_GLY to the life-cycle parameter files with different values</t>
  </si>
  <si>
    <t>In that case, there will be no fitness costs/benefits for SPECIES!RES vs. SPECIES (except if you specifically add a fitness cost to fitness.par)</t>
  </si>
  <si>
    <t>If SPECIES!RR_GLY and SPECIES!WR_GLY are not listed in the initial seed bank file, a zero density will be used.</t>
  </si>
  <si>
    <t>Add the resistant specices population (e.g. ALOMY!RR_GLY) and the corresponding herbicide x rate to herbicidesRESISTANCE.par with zero efficiency</t>
  </si>
  <si>
    <t>There must be three populations for the target species, e.g. ALOMY, ALOMY!RR_GLY and ALOMY!WR_GLY for glyphosate resistance</t>
  </si>
  <si>
    <t>How to organize input files to simulate target-site resistance (TSR) to herbicides in weeds?</t>
  </si>
  <si>
    <t>How to organize input files to simulate non-target-site resistance (NTSR) to herbicides in weeds?</t>
  </si>
  <si>
    <t>NTSR can only be simulated for ALS herbicides at present.</t>
  </si>
  <si>
    <r>
      <t xml:space="preserve">You need to prepare a simulation for TSR herbicides to ALS herbicides. </t>
    </r>
    <r>
      <rPr>
        <b/>
        <sz val="10"/>
        <color rgb="FF0000FF"/>
        <rFont val="Arial"/>
        <family val="2"/>
      </rPr>
      <t>The RR and WR populations must be called RR_ALS and WR_ALS.</t>
    </r>
  </si>
  <si>
    <t>ALSherbicides.par listing the reference brands of ALS herbicides</t>
  </si>
  <si>
    <t>You need to increase field sample area in the cropping-system file to see any mutated plants</t>
  </si>
  <si>
    <t>TreflanC</t>
  </si>
  <si>
    <t>For each mechanical weeding operation then give</t>
  </si>
  <si>
    <t xml:space="preserve">For each mowing operation, give </t>
  </si>
  <si>
    <r>
      <rPr>
        <b/>
        <sz val="10"/>
        <color rgb="FFFF0000"/>
        <rFont val="Arial"/>
        <family val="2"/>
      </rPr>
      <t>Caution:</t>
    </r>
    <r>
      <rPr>
        <b/>
        <sz val="10"/>
        <rFont val="Arial"/>
        <family val="2"/>
      </rPr>
      <t xml:space="preserve"> </t>
    </r>
    <r>
      <rPr>
        <sz val="10"/>
        <rFont val="Arial"/>
        <family val="2"/>
      </rPr>
      <t>if NO, lost crop seeds will be added as volunteers, which means that the species must be parameterized for all pre-emergent parameters</t>
    </r>
  </si>
  <si>
    <r>
      <rPr>
        <b/>
        <sz val="10"/>
        <color rgb="FFFF0000"/>
        <rFont val="Arial"/>
        <family val="2"/>
      </rPr>
      <t>Caution:</t>
    </r>
    <r>
      <rPr>
        <b/>
        <sz val="10"/>
        <rFont val="Arial"/>
        <family val="2"/>
      </rPr>
      <t xml:space="preserve"> </t>
    </r>
    <r>
      <rPr>
        <sz val="10"/>
        <rFont val="Arial"/>
        <family val="2"/>
      </rPr>
      <t>if &gt; 0, lost crop seeds will be added as volunteers, which means that the species must be parameterized for all pre-emergent parameters</t>
    </r>
  </si>
  <si>
    <r>
      <t>Number of harvested crop (</t>
    </r>
    <r>
      <rPr>
        <b/>
        <sz val="10"/>
        <color rgb="FFFF0000"/>
        <rFont val="Arial"/>
        <family val="2"/>
      </rPr>
      <t xml:space="preserve">WARNING : </t>
    </r>
    <r>
      <rPr>
        <sz val="10"/>
        <color theme="1"/>
        <rFont val="Arial"/>
        <family val="2"/>
      </rPr>
      <t>only PRIMARY crops can be harvested)</t>
    </r>
  </si>
  <si>
    <r>
      <rPr>
        <b/>
        <sz val="10"/>
        <color rgb="FFFF0000"/>
        <rFont val="Arial"/>
        <family val="2"/>
      </rPr>
      <t xml:space="preserve">Caution: </t>
    </r>
    <r>
      <rPr>
        <sz val="10"/>
        <rFont val="Arial"/>
        <family val="2"/>
      </rPr>
      <t>this number must be the number of different crop SPECIES!VARIETY. If a SPECIES!VARIETY was sown twice (which happens when different actual varieties have the same proxy) then it only counts as one.</t>
    </r>
  </si>
  <si>
    <t>depth (cm): tillage depth</t>
  </si>
  <si>
    <r>
      <t xml:space="preserve">width (cm): distance between two plough shares in case of LABOUR, 0 otherwise. </t>
    </r>
    <r>
      <rPr>
        <b/>
        <sz val="10"/>
        <color rgb="FFFF0000"/>
        <rFont val="Arial"/>
        <family val="2"/>
      </rPr>
      <t>Caution:</t>
    </r>
    <r>
      <rPr>
        <sz val="10"/>
        <rFont val="Arial"/>
        <family val="2"/>
      </rPr>
      <t xml:space="preserve"> distance between two plough shares must be larger than tillage depth.</t>
    </r>
  </si>
  <si>
    <t>Combination of row spraying and mechanical weeding in interrow</t>
  </si>
  <si>
    <t>Combination of systematic row spraying and patch spraying in interrow (this also needs a zero detection rate in row in weedDetection.dat)</t>
  </si>
  <si>
    <t>Number of PERIODS (i.e. crop management period) or number of YEARS</t>
  </si>
  <si>
    <t xml:space="preserve"> -</t>
  </si>
  <si>
    <t>If absent, the field will be sprayed on the date given before.</t>
  </si>
  <si>
    <t>(optional) the keyword IF indicates that this operation will be triggered by a weed threshold. This keyword must be followed by the following information:</t>
  </si>
  <si>
    <t>STRATOSultra</t>
  </si>
  <si>
    <t>IF</t>
  </si>
  <si>
    <t>Further instructions on particular simulation strategies are given in HowToRunFLORSYS.doc</t>
  </si>
  <si>
    <t>target species: either a weed species listed in species.dat, or ALL (all weed species), DICOT (only dicot species are considered) or MONOCOT (only monocot species are considered)</t>
  </si>
  <si>
    <t>triggering density (plants/m²): the operation will be carried out the first time the target species exceeds this threshold in between the operation date and the end date</t>
  </si>
  <si>
    <t>end date (DDD YYY) of potential spraying period. If the weed density in the field has not exceeded the triggering threshold before that date, then this operation will not be carried out</t>
  </si>
  <si>
    <t>FIELD_SAMPLE_DIMENSIONS</t>
  </si>
  <si>
    <t>Area of simulated field sample and resolution: width = in EW direction (m),length = in NS direction (m). Prefer crop rows perpendicular to largest field edge. Prefer largest field edge in East-West direction and use an East-West field edge larger than the tallest plant to avoid problems with plant shades outside the field sample, particularly close to Polar latitudes</t>
  </si>
  <si>
    <t>Edge size of above-ground and below-ground voxels (in cm, used respectively to calculate light and nitrogen competition).</t>
  </si>
  <si>
    <t>PLANT_DENSITY_MAX</t>
  </si>
  <si>
    <t>Plant density threshold (plants/m²) for self-thinning.</t>
  </si>
  <si>
    <t>The smaller voxel size and the higher the area and plant density threshold, the better the precision of the calculations but the longer the simulations.</t>
  </si>
  <si>
    <t>DATEPREVIOUSHARVEST</t>
  </si>
  <si>
    <t>PREVIOUSCROP</t>
  </si>
  <si>
    <t>DURATION</t>
  </si>
  <si>
    <t>HERBICIDETECHNICITY</t>
  </si>
  <si>
    <t>Daily above-ground weed biomass</t>
  </si>
  <si>
    <t>VOXEL_SIZE</t>
  </si>
  <si>
    <t>Synthetic output file for weed densities at different stages before and after operations (synthesis.prn and synthesisRESISTANCE.prn)</t>
  </si>
  <si>
    <t>Optional:</t>
  </si>
  <si>
    <t>A species line starting with ERROR give the proportion of crop plants that are wrongly identified as weed plants.</t>
  </si>
  <si>
    <t>ERROR</t>
  </si>
  <si>
    <t>- give a species name (or ALL, MONOCOT, DICOT, ERROR). Later information (further line) overrides any earlier information</t>
  </si>
  <si>
    <t xml:space="preserve">  A species line starting with ERROR give the proportion of crop plants that are wrongly identified as weed plants.</t>
  </si>
  <si>
    <t xml:space="preserve">Example of replication of simulated field area sample in FLORSYS. The central part represent the sample actually simulated. </t>
  </si>
  <si>
    <t>Plants that overlap the sample area are not truncated but their overlapping part is transferred to the opposite part of the field sample.</t>
  </si>
  <si>
    <t>To avoid plants overlapping even the adjancent replicates, plant width cannot exceed the minimum field dimension in FLORSYS</t>
  </si>
  <si>
    <t>Caution: if area is too small, wide plants can be truncated even though field area is considered a sample of the field and replicated indefinitely.(see below)</t>
  </si>
  <si>
    <t>Thus, the light green plant below will be automatically shrinked to the dark green size</t>
  </si>
  <si>
    <t>DISQUES</t>
  </si>
  <si>
    <r>
      <rPr>
        <b/>
        <sz val="10"/>
        <color rgb="FFFF0000"/>
        <rFont val="Arial"/>
        <family val="2"/>
      </rPr>
      <t>Caution:</t>
    </r>
    <r>
      <rPr>
        <b/>
        <sz val="10"/>
        <rFont val="Arial"/>
        <family val="2"/>
      </rPr>
      <t xml:space="preserve"> </t>
    </r>
    <r>
      <rPr>
        <b/>
        <sz val="10"/>
        <color rgb="FFFF0000"/>
        <rFont val="Arial"/>
        <family val="2"/>
      </rPr>
      <t>work in progress, do not use, set 0.</t>
    </r>
    <r>
      <rPr>
        <b/>
        <sz val="10"/>
        <rFont val="Arial"/>
        <family val="2"/>
      </rPr>
      <t xml:space="preserve"> </t>
    </r>
    <r>
      <rPr>
        <sz val="10"/>
        <rFont val="Arial"/>
        <family val="2"/>
      </rPr>
      <t>If &gt; 0, lost crop seeds will be added as volunteers, which means that the species must be parameterized for all pre-emergent parameters</t>
    </r>
  </si>
  <si>
    <r>
      <rPr>
        <b/>
        <sz val="10"/>
        <color rgb="FFFF0000"/>
        <rFont val="Arial"/>
        <family val="2"/>
      </rPr>
      <t>Caution:</t>
    </r>
    <r>
      <rPr>
        <sz val="10"/>
        <rFont val="Arial"/>
        <family val="2"/>
      </rPr>
      <t xml:space="preserve"> ROULEAU does not destroy vegetation (particularly cover crops). Add a MOWING operation at 0 cm height to simulate a residue-shredding operation to destroy cover crops</t>
    </r>
  </si>
  <si>
    <t>You can use CalculateInitialSeedBank.xlsx to create new initial seed bank from regional weed flora data, or use the final seed bank from previous simulations</t>
  </si>
  <si>
    <t>To simulate PHERA (only possible with FLORSYS including the PHERASYS submodel, you need to list PHERA here or in the seedImmigration.dat file)</t>
  </si>
  <si>
    <t>To simulate PHERA (only possible with FLORSYS including the PHERASYS submodel, you need to list PHERA here or in the initial seed bank file.</t>
  </si>
  <si>
    <t>Tillage</t>
  </si>
  <si>
    <r>
      <t>Burial of previous crop residues</t>
    </r>
    <r>
      <rPr>
        <sz val="10"/>
        <rFont val="Arial"/>
        <family val="2"/>
      </rPr>
      <t xml:space="preserve">: options are YES or NO. </t>
    </r>
    <r>
      <rPr>
        <b/>
        <sz val="10"/>
        <color indexed="10"/>
        <rFont val="Arial"/>
        <family val="2"/>
      </rPr>
      <t>Caution:</t>
    </r>
    <r>
      <rPr>
        <sz val="10"/>
        <rFont val="Arial"/>
        <family val="2"/>
      </rPr>
      <t xml:space="preserve"> no effect yet in FLORSYS (except on nitrogen availability in take-all submodel)</t>
    </r>
  </si>
  <si>
    <r>
      <rPr>
        <b/>
        <sz val="10"/>
        <color rgb="FFFF0000"/>
        <rFont val="Arial"/>
        <family val="2"/>
      </rPr>
      <t>Caution</t>
    </r>
    <r>
      <rPr>
        <sz val="10"/>
        <color rgb="FFFF0000"/>
        <rFont val="Arial"/>
        <family val="2"/>
      </rPr>
      <t>:</t>
    </r>
    <r>
      <rPr>
        <sz val="10"/>
        <rFont val="Arial"/>
        <family val="2"/>
      </rPr>
      <t xml:space="preserve"> tillage after last cash crop sowing is not allowed, except during the two days following sowing or if it is a ROULEAU operation. If you want to till after sowing, transform the operation into a mechanical weeding</t>
    </r>
  </si>
  <si>
    <t>Proportion of tilled area (ha/ha). If &lt; 1, strip till along future crop rows (i.e. the next sowing operation after the tillage operation).  If e.g. 0.2, 10% of interrow distance will be tilled, centered on crop rows</t>
  </si>
  <si>
    <t>BROYAGE</t>
  </si>
  <si>
    <r>
      <t xml:space="preserve">Broyage </t>
    </r>
    <r>
      <rPr>
        <sz val="10"/>
        <rFont val="Arial"/>
        <family val="2"/>
      </rPr>
      <t>is equivalent to a mowing/cutting operation at 0 cm height. It chops all existing vegetation without exporting any biomass out of the field. There is no soil disturbance (no seed burial, no germination triggering)</t>
    </r>
  </si>
  <si>
    <t>For each operation, give date (DDD YYYY)</t>
  </si>
  <si>
    <t>In synthesis.prn, BROYAGE will be listed as MOWING</t>
  </si>
  <si>
    <t>DIAGNOSIS</t>
  </si>
  <si>
    <t>Indicators to evaluate the effects of cultural techniques on weed floras</t>
  </si>
  <si>
    <t>MULCH</t>
  </si>
  <si>
    <t>T/HA</t>
  </si>
  <si>
    <t>FUMIER or MANURE</t>
  </si>
  <si>
    <t>Roots</t>
  </si>
  <si>
    <t>Produces roots.prn (with total root biomass and cumulated root length in top 30 cm soil) and rootVolume.prn ( with crop and weed root volume and various root-system intersection data at onset of crop flowering)</t>
  </si>
  <si>
    <t>species of residues</t>
  </si>
  <si>
    <r>
      <rPr>
        <b/>
        <sz val="10"/>
        <color rgb="FFFF0000"/>
        <rFont val="Arial"/>
        <family val="2"/>
      </rPr>
      <t>Caution:</t>
    </r>
    <r>
      <rPr>
        <sz val="10"/>
        <rFont val="Arial"/>
        <family val="2"/>
      </rPr>
      <t xml:space="preserve"> nitrogen  effect only implemented in FLORSYS-N version and in TAKEALLSYS submodel (included in all FLORSYS versions)</t>
    </r>
  </si>
  <si>
    <r>
      <rPr>
        <b/>
        <sz val="10"/>
        <color rgb="FFFF0000"/>
        <rFont val="Arial"/>
        <family val="2"/>
      </rPr>
      <t>Caution:</t>
    </r>
    <r>
      <rPr>
        <sz val="10"/>
        <rFont val="Arial"/>
        <family val="2"/>
      </rPr>
      <t xml:space="preserve"> spraying width must be an integer multiple of the voxel edge size (definded in configFile.dat)</t>
    </r>
  </si>
  <si>
    <t>CROPBREEDING</t>
  </si>
  <si>
    <t>PLANTSTAGES</t>
  </si>
  <si>
    <r>
      <t>List of breeding criteria usually measured in varietal trials (</t>
    </r>
    <r>
      <rPr>
        <i/>
        <sz val="10"/>
        <rFont val="Arial"/>
        <family val="2"/>
      </rPr>
      <t>Work in progress)</t>
    </r>
  </si>
  <si>
    <t>Date and thermal times when key plant stages are reached</t>
  </si>
  <si>
    <r>
      <rPr>
        <b/>
        <sz val="10"/>
        <color rgb="FFFF0000"/>
        <rFont val="Arial"/>
        <family val="2"/>
      </rPr>
      <t>Caution.</t>
    </r>
    <r>
      <rPr>
        <sz val="10"/>
        <rFont val="Arial"/>
        <family val="2"/>
      </rPr>
      <t xml:space="preserve"> FLORSYS does not update this input file when the developers add new output files to FLORSYS. The new output files are written by default unless the user switches them off here with a zero.</t>
    </r>
  </si>
  <si>
    <t xml:space="preserve">or -1 = </t>
  </si>
  <si>
    <t>ECIMAGE</t>
  </si>
  <si>
    <t>All weeds plants taller than the tallest crop plant will be cut at the height of the tallest crop plant</t>
  </si>
  <si>
    <t>Sowing</t>
  </si>
  <si>
    <t>if option LOCAL (1 in old file versions), indicate treated part (INTERROW or ROW, or 0 or 1 in old file versions)  and width of spray (in cm). Rows are those of the most recent row sowing</t>
  </si>
  <si>
    <t>Sprayed fungicides</t>
  </si>
  <si>
    <t>Insecticides</t>
  </si>
  <si>
    <t>Mechanical weeding</t>
  </si>
  <si>
    <r>
      <t xml:space="preserve">For each </t>
    </r>
    <r>
      <rPr>
        <b/>
        <sz val="10"/>
        <rFont val="Arial"/>
        <family val="2"/>
      </rPr>
      <t>ECIMAGE</t>
    </r>
    <r>
      <rPr>
        <sz val="10"/>
        <rFont val="Arial"/>
        <family val="2"/>
      </rPr>
      <t xml:space="preserve"> or TOPPING operation, give</t>
    </r>
  </si>
  <si>
    <r>
      <t xml:space="preserve">For each </t>
    </r>
    <r>
      <rPr>
        <b/>
        <sz val="10"/>
        <rFont val="Arial"/>
        <family val="2"/>
      </rPr>
      <t>mowing</t>
    </r>
    <r>
      <rPr>
        <sz val="10"/>
        <rFont val="Arial"/>
        <family val="2"/>
      </rPr>
      <t xml:space="preserve"> operation, give </t>
    </r>
  </si>
  <si>
    <r>
      <t xml:space="preserve">For each </t>
    </r>
    <r>
      <rPr>
        <b/>
        <sz val="10"/>
        <rFont val="Arial"/>
        <family val="2"/>
      </rPr>
      <t>mulch</t>
    </r>
    <r>
      <rPr>
        <sz val="10"/>
        <rFont val="Arial"/>
        <family val="2"/>
      </rPr>
      <t xml:space="preserve"> application then give</t>
    </r>
  </si>
  <si>
    <r>
      <t xml:space="preserve">For each </t>
    </r>
    <r>
      <rPr>
        <b/>
        <sz val="10"/>
        <rFont val="Arial"/>
        <family val="2"/>
      </rPr>
      <t>irrigation,</t>
    </r>
    <r>
      <rPr>
        <sz val="10"/>
        <rFont val="Arial"/>
        <family val="2"/>
      </rPr>
      <t xml:space="preserve"> give :</t>
    </r>
  </si>
  <si>
    <r>
      <rPr>
        <b/>
        <sz val="10"/>
        <color rgb="FFFF0000"/>
        <rFont val="Arial"/>
        <family val="2"/>
      </rPr>
      <t>Caution:</t>
    </r>
    <r>
      <rPr>
        <sz val="10"/>
        <rFont val="Arial"/>
        <family val="2"/>
      </rPr>
      <t xml:space="preserve"> interrow weeding is located relative to the most recent sow-sown crop and cannot occur before or on the day of the first row-sown crop.</t>
    </r>
  </si>
  <si>
    <r>
      <t xml:space="preserve">Harvest </t>
    </r>
    <r>
      <rPr>
        <sz val="10"/>
        <rFont val="Arial"/>
        <family val="2"/>
      </rPr>
      <t>date (DDD YYYY), cutting height (cm), YES or NO to decide whether cut non-seed biomass is exported</t>
    </r>
  </si>
  <si>
    <t>The file must end with one of the following</t>
  </si>
  <si>
    <t>Extract with multiannual crop</t>
  </si>
  <si>
    <t>Extract</t>
  </si>
  <si>
    <r>
      <rPr>
        <b/>
        <sz val="10"/>
        <color rgb="FFFF0000"/>
        <rFont val="Arial"/>
        <family val="2"/>
      </rPr>
      <t>Caution</t>
    </r>
    <r>
      <rPr>
        <sz val="10"/>
        <rFont val="Arial"/>
        <family val="2"/>
      </rPr>
      <t>. In case of relay cropping, only the last-sown crop can be made to persist into the next management period. Otherwise, synthItk.prn and related outputs will include bad values.</t>
    </r>
  </si>
  <si>
    <t>For each PRIMARY crop, there must be a harvest (see particular case of relay cropping elsewhere)</t>
  </si>
  <si>
    <r>
      <t xml:space="preserve">Caution: </t>
    </r>
    <r>
      <rPr>
        <sz val="10"/>
        <color theme="1"/>
        <rFont val="Arial"/>
        <family val="2"/>
      </rPr>
      <t>In case of a mixture of primary crops sown on the same day, the first-listed crop will be used to time flowering onset for calculating the weed biomass/crop biomass ratio of crop flowering onset.</t>
    </r>
  </si>
  <si>
    <r>
      <t xml:space="preserve">Caution: </t>
    </r>
    <r>
      <rPr>
        <sz val="10"/>
        <color theme="1"/>
        <rFont val="Arial"/>
        <family val="2"/>
      </rPr>
      <t>In case of multiple sowings of primary crops, the first-sown crop will be used to time flowering onset for calculating the weed biomass/crop biomass ratio of crop flowering onset.</t>
    </r>
  </si>
  <si>
    <t>weeded area: GLOBAL (whole field), INTERROW (interrow area only), ROW (crop crop only)</t>
  </si>
  <si>
    <t>area ([0,1]): proportion of the field worked by the tool. This is 1 if GLOBAL above (ex: 1 for HERSEETRILLE which works whole field) and &lt; 1 for ROW or INTERROW. E.g., 0.7 INTERROW for bineuse which then tills 70% of the area between crop rows, located equidistantly from each crop row</t>
  </si>
  <si>
    <t>Name of file including output</t>
  </si>
  <si>
    <r>
      <t xml:space="preserve">Inputs and outputs of 3D light submodel. </t>
    </r>
    <r>
      <rPr>
        <b/>
        <sz val="10"/>
        <color rgb="FFFF0000"/>
        <rFont val="Arial"/>
        <family val="2"/>
      </rPr>
      <t/>
    </r>
  </si>
  <si>
    <t>seedBank.prn (seedBankHarvest.prn and seedBankFinal.prn are produced automatically)</t>
  </si>
  <si>
    <t>soilStructure.prn</t>
  </si>
  <si>
    <t>GerminationDatesY.prn with Y = year since simulation onset</t>
  </si>
  <si>
    <t>GerminationY.prn with Y = year since simulation onset</t>
  </si>
  <si>
    <t>Emergence.prn</t>
  </si>
  <si>
    <t>weedBiomassEPPO.prn and weedCohortEPPO.prn with EPPO = EPPO code of weed species (e.g. ALOMY for Alopecurus myosuroides Huds)</t>
  </si>
  <si>
    <t>Considerably slows down simulation</t>
  </si>
  <si>
    <r>
      <t xml:space="preserve">File format given as date YYYYMMDD (allows automatic update of older input file when resimulating them with FLORSYS). </t>
    </r>
    <r>
      <rPr>
        <b/>
        <sz val="10"/>
        <color rgb="FFFF0000"/>
        <rFont val="Arial"/>
        <family val="2"/>
      </rPr>
      <t>When creating a new input file, use the date of the current FLORSYS.exe</t>
    </r>
  </si>
  <si>
    <t>Slows down simulation</t>
  </si>
  <si>
    <t>The most interesting outputs</t>
  </si>
  <si>
    <t>WeedPopulations.prn</t>
  </si>
  <si>
    <r>
      <t>Files giving detailed variables plant by plant :</t>
    </r>
    <r>
      <rPr>
        <sz val="10"/>
        <rFont val="Arial"/>
        <family val="2"/>
      </rPr>
      <t xml:space="preserve"> Create files allPlants.prn (only if CropOutput=1 and allPlants==1)</t>
    </r>
  </si>
  <si>
    <t xml:space="preserve"> Those files could be huge (several Go by file) and slow down the simulation</t>
  </si>
  <si>
    <t>allPlantsY.prn with Y = year since simulation onset</t>
  </si>
  <si>
    <t>cropFrostDamage.prn</t>
  </si>
  <si>
    <t>annualPredation.prn, dailyPredation.prn</t>
  </si>
  <si>
    <t>deadPlants.prn</t>
  </si>
  <si>
    <t>Light3DinputYYYY.prn, Light3DoutputYYYY.prn, with YYYY = calendar year</t>
  </si>
  <si>
    <t>Indicators.prn, CropYield.prn, Broomrape.prn, detailsPesticideLeaching.prn, EndErosion.prn, onsetLeaching.prn</t>
  </si>
  <si>
    <t>options.prn</t>
  </si>
  <si>
    <t>Indicates temporary options activated in FLORSYS</t>
  </si>
  <si>
    <t>Frost damage to crop plants</t>
  </si>
  <si>
    <t>random.prn</t>
  </si>
  <si>
    <t>seeds of random number generator (RNG) used during the simulationrepetition.</t>
  </si>
  <si>
    <t>ReplacedSpecies.prn</t>
  </si>
  <si>
    <t>List of species entered by the user that were replaced by similar species during the simulation</t>
  </si>
  <si>
    <t>Roots.prn, rootVolume.prn</t>
  </si>
  <si>
    <t>soilClimateYYYY.prn with YYYY = calendar year</t>
  </si>
  <si>
    <t>sprayMapDDDYYYY.prn with DDD = Julian day and YYYY = calendar year of hericide spraying operation</t>
  </si>
  <si>
    <t>synthItk.prn</t>
  </si>
  <si>
    <t>synthetic variables summarizing cropping system components</t>
  </si>
  <si>
    <t>synthItkPerCrop.prn</t>
  </si>
  <si>
    <t>synthetic variables summarizing cropping practices per crop species</t>
  </si>
  <si>
    <t>synthCropSuccession.prn</t>
  </si>
  <si>
    <t>lists primary (cash) crops grown during the simulation, as well as variety and a summary of management operations</t>
  </si>
  <si>
    <t>Some output files are produced automatically:</t>
  </si>
  <si>
    <t>synthparameters.prn</t>
  </si>
  <si>
    <t>species parameters that are used during simulation</t>
  </si>
  <si>
    <t>Synthesis.prn, synthResistance.prn (only if NTSR submodel activated)</t>
  </si>
  <si>
    <t>takeAll.prn</t>
  </si>
  <si>
    <t>weedSeedsEPPO.prn with EPPO = EPPO code of weed species</t>
  </si>
  <si>
    <t>crops.prn. Weeds.prn</t>
  </si>
  <si>
    <t>statistics on crop variables and weed variables</t>
  </si>
  <si>
    <t xml:space="preserve">Seed migration between fields </t>
  </si>
  <si>
    <t>Only valid for multi-plot simulation. Only the option of the first field is used.</t>
  </si>
  <si>
    <t>plantStages.prn</t>
  </si>
  <si>
    <t>OUT_CROP_WEED_STATS</t>
  </si>
  <si>
    <t>map_2D_YYYY_DDD.svg with YYYY = calendar year and DDD = lulian date</t>
  </si>
  <si>
    <t>Don't use</t>
  </si>
  <si>
    <t>Caution décimals as xxx.xx et not as xxx,xx (use a point not a comma)</t>
  </si>
  <si>
    <t>0 = NO, 1 = YES with default every 200 degree-days, x dd &gt; 1 frequency of output.</t>
  </si>
  <si>
    <t>Slows down simulations</t>
  </si>
  <si>
    <t>Work in progress</t>
  </si>
  <si>
    <t>CropBreeding.prn, EmergenceMapSPECIESx.prn</t>
  </si>
  <si>
    <t>1/1</t>
  </si>
  <si>
    <t xml:space="preserve"> 1/3</t>
  </si>
  <si>
    <t xml:space="preserve"> 3/1</t>
  </si>
  <si>
    <t>List of picture which represent the simulated field, crop system, shading index, etc. Set 1 if you want to draw pictures everyday, 2 for 1 day out of 2, 3 for 1 day out of 3, etc. Set 0 if you don't want to draw any picture. Maps at the emergence end of each crop are produced routinely even if Pictures=0</t>
  </si>
  <si>
    <t>MANUAL_WEEDING</t>
  </si>
  <si>
    <t>For manual weeding (pulling out plants manually), see comment on MANUAL_WEEDING</t>
  </si>
  <si>
    <t>For hand-held hoeing, use a BINEUSE applied to INTERROW, shallow depth (e.g. 2 cm). Indicate the usual tractor speed (e.g. 6 km/h) to simulate the high precision/aggression of the manual weeder, even if the operation proceeds at a much lower speed</t>
  </si>
  <si>
    <t>Tomato</t>
  </si>
  <si>
    <t>The corresponding keywords are: PESTICIDE; GROWTH_REGULATOR, ADJUVANT</t>
  </si>
  <si>
    <t>FLORSYS now also accepts other plant-protection products e.g. growth regulators, anti-slug products</t>
  </si>
  <si>
    <t>See examples below at title =</t>
  </si>
  <si>
    <t>Examples of mixtures (field size = 3 x 2 m2)</t>
  </si>
  <si>
    <t>Old version</t>
  </si>
  <si>
    <t>New version 30/6/2022</t>
  </si>
  <si>
    <t>FUMIER_BOVINS</t>
  </si>
  <si>
    <t>unit: T/HA (previous FLORSYS version also accpeted m³ per ha)</t>
  </si>
  <si>
    <r>
      <t xml:space="preserve">type of manure: type_A  (• fumier de bovins, ovins, caprins, chevaux), type_B (• lisiers de bovins, fumier de porcs, fumier de volailles riche en litière), type_C (• lisiers de procs, de volailles, fumier de volailles pauvre en litière, purin. </t>
    </r>
    <r>
      <rPr>
        <b/>
        <strike/>
        <sz val="10"/>
        <color indexed="10"/>
        <rFont val="Arial"/>
        <family val="2"/>
      </rPr>
      <t>Caution:</t>
    </r>
    <r>
      <rPr>
        <b/>
        <strike/>
        <sz val="10"/>
        <rFont val="Arial"/>
        <family val="2"/>
      </rPr>
      <t xml:space="preserve"> </t>
    </r>
    <r>
      <rPr>
        <strike/>
        <sz val="10"/>
        <rFont val="Arial"/>
        <family val="2"/>
      </rPr>
      <t>does not have an effect at present in FLORSYS</t>
    </r>
  </si>
  <si>
    <r>
      <t xml:space="preserve">For each </t>
    </r>
    <r>
      <rPr>
        <b/>
        <sz val="10"/>
        <rFont val="Arial"/>
        <family val="2"/>
      </rPr>
      <t>mineral</t>
    </r>
    <r>
      <rPr>
        <sz val="10"/>
        <rFont val="Arial"/>
        <family val="2"/>
      </rPr>
      <t xml:space="preserve"> </t>
    </r>
    <r>
      <rPr>
        <b/>
        <sz val="10"/>
        <rFont val="Arial"/>
        <family val="2"/>
      </rPr>
      <t>fertilizer</t>
    </r>
    <r>
      <rPr>
        <sz val="10"/>
        <rFont val="Arial"/>
        <family val="2"/>
      </rPr>
      <t xml:space="preserve"> application then give</t>
    </r>
  </si>
  <si>
    <r>
      <t xml:space="preserve">For each </t>
    </r>
    <r>
      <rPr>
        <b/>
        <sz val="10"/>
        <rFont val="Arial"/>
        <family val="2"/>
      </rPr>
      <t>manure/organic fertilizer</t>
    </r>
    <r>
      <rPr>
        <sz val="10"/>
        <rFont val="Arial"/>
        <family val="2"/>
      </rPr>
      <t xml:space="preserve"> application then give (MANURE, FUMIER, ORGANIC_FERTILIZER, FERTILISATION_ORGANIQUE)</t>
    </r>
  </si>
  <si>
    <r>
      <t xml:space="preserve">mineral nitrogen content (kg N/ton fresh matter). </t>
    </r>
    <r>
      <rPr>
        <b/>
        <sz val="10"/>
        <color indexed="10"/>
        <rFont val="Arial"/>
        <family val="2"/>
      </rPr>
      <t xml:space="preserve">Caution: </t>
    </r>
    <r>
      <rPr>
        <sz val="10"/>
        <color theme="1"/>
        <rFont val="Arial"/>
        <family val="2"/>
      </rPr>
      <t>nitrogen</t>
    </r>
    <r>
      <rPr>
        <b/>
        <sz val="10"/>
        <color indexed="10"/>
        <rFont val="Arial"/>
        <family val="2"/>
      </rPr>
      <t xml:space="preserve"> </t>
    </r>
    <r>
      <rPr>
        <sz val="10"/>
        <rFont val="Arial"/>
        <family val="2"/>
      </rPr>
      <t xml:space="preserve"> effect only implemented in FLORSYS-N version and in TAKEALLSYS submodel (included in all FLORSYS versions)</t>
    </r>
  </si>
  <si>
    <t>unit T/HA (ton fresh matter per ha)</t>
  </si>
  <si>
    <t>weed seed content: file name or NO_WEED_SEEDS if no weed-seed contamination</t>
  </si>
  <si>
    <t>Describes the agroecological infrastructures that influence weed seed predation by carabids</t>
  </si>
  <si>
    <t>Type_of_agroecological_infrastructures</t>
  </si>
  <si>
    <t>FLOWER_STRIP</t>
  </si>
  <si>
    <t>GRASSLAND</t>
  </si>
  <si>
    <t xml:space="preserve">Instructions: </t>
  </si>
  <si>
    <t>- For the moment, only 4 summits are accepted.</t>
  </si>
  <si>
    <t>- Summits (x1,y1), (x2,y2) etc must be listed clockwise. For the moment, only rectangles are accepted that whose edges are parallel to the x and y axes</t>
  </si>
  <si>
    <t>- The list for agroecological infrastructures must be as long as the number of summits and describe the type of AEI clockwise. The first AEI corresponds to the border along (x1,y1) and (x2,y2).</t>
  </si>
  <si>
    <t>- The following options are accepted for AEI (be sure to respect spelling):</t>
  </si>
  <si>
    <t xml:space="preserve">  NONE: no agroecological infrastructure. The field edge is adjacent to a road or another field.</t>
  </si>
  <si>
    <t xml:space="preserve">  FLOWER_STRIP</t>
  </si>
  <si>
    <t xml:space="preserve">  GRASSLAND</t>
  </si>
  <si>
    <t xml:space="preserve">- Caution: respect the spelling of the keywords (Number_of_summits, X_coordinates_in_m, Y_coordinates_in_m, Type_of_agroecological_infrastructures) which are needed for a correct reading of the present file. </t>
  </si>
  <si>
    <t>File example</t>
  </si>
  <si>
    <t>Number_of_summits</t>
  </si>
  <si>
    <t>X_coordinates_in_m</t>
  </si>
  <si>
    <t>Y_coordinates_in_m</t>
  </si>
  <si>
    <t>File version, do not modify</t>
  </si>
  <si>
    <t>At present, the seed predation submodel only accepts field rectangles, so Number_of_summits is necessarily 4</t>
  </si>
  <si>
    <t>List x coordinates so that summits are listed clockwise</t>
  </si>
  <si>
    <t>List y coordinates so that summits are listed clockwise</t>
  </si>
  <si>
    <t>List the type of agroecological infrastructures clockwise. The first AEI corresponds to the AEI between the two first summits etc.</t>
  </si>
  <si>
    <t>if file is missing, simulation considers that there are no agroecological instrastructures surrounding the field</t>
  </si>
  <si>
    <t>WOODY</t>
  </si>
  <si>
    <t xml:space="preserve">  WOODY </t>
  </si>
  <si>
    <t>hedges, forest etc</t>
  </si>
  <si>
    <t>sown strip with flowering species</t>
  </si>
  <si>
    <t>grass strips, adjacent temporary or permanent grassland</t>
  </si>
  <si>
    <t xml:space="preserve">  MIXED_STRIP</t>
  </si>
  <si>
    <t>alternance of parallel grass and flower strips</t>
  </si>
  <si>
    <t>Terre fine</t>
  </si>
  <si>
    <t>Mode d'assemblage des mottes</t>
  </si>
  <si>
    <t>O</t>
  </si>
  <si>
    <t>Ouvert (mottes peu soudées entre elles et avec la terre fine)</t>
  </si>
  <si>
    <t>b</t>
  </si>
  <si>
    <t>blocs (mottes décimetriques avec cavités)</t>
  </si>
  <si>
    <t>B</t>
  </si>
  <si>
    <t>entre b et C</t>
  </si>
  <si>
    <t>C</t>
  </si>
  <si>
    <t>Continu</t>
  </si>
  <si>
    <t>État interne des mottes</t>
  </si>
  <si>
    <t>G</t>
  </si>
  <si>
    <t>gamma, rugosité et porosité importantes, absence de tassement.</t>
  </si>
  <si>
    <t>D</t>
  </si>
  <si>
    <t>delta, face plane sans aspérité, pas de porosité visible, généralement pas de racine ni vers de terre, résulte d’un tassement sévère.</t>
  </si>
  <si>
    <t>Manichon H., 1982, L'action des outils sur le sol : appréciation de leurs effets par la méthode du profil cultural, Sciences du sol 3, 203-219</t>
  </si>
  <si>
    <t>Fixed (but both AEI.dat and IAE.dat are accepted)</t>
  </si>
  <si>
    <t>Written if predation submodel is activated, irrespective of user's choice</t>
  </si>
  <si>
    <t>Caution: soil climate files cannot be used when the water-competition submodel is activated.</t>
  </si>
  <si>
    <t>Daily evapotranspiration Penman (mm)</t>
  </si>
  <si>
    <t>CropEmergenceMap</t>
  </si>
  <si>
    <t>Picture of crop plant position at the end of emergence</t>
  </si>
  <si>
    <t>CropEmergenceMap_2D_YYYY_DDD.svg with YYYY = calendar year and DDD = lulian date</t>
  </si>
  <si>
    <t>These files can be quite large and cannot always be opened.</t>
  </si>
  <si>
    <t>CropYield.prn</t>
  </si>
  <si>
    <t>Yield per species, distinguishing grain, above-ground and below-ground biomass (if these are harvested)</t>
  </si>
  <si>
    <t>If a keyword is missing, the associated output file is not produced.</t>
  </si>
  <si>
    <t>SoilNitrogenWater</t>
  </si>
  <si>
    <t>Produces soilNitrogenWater.prn with total nitrogen in soil and water amount down to maximum root depth</t>
  </si>
  <si>
    <t>soilNitrogenWater.prn</t>
  </si>
  <si>
    <t>only if N or H2O submodel is activated</t>
  </si>
  <si>
    <t>Use one of the following options - both French (if available) and English codes (if available) are accepted: FUMIER_BOVINS (BOVINE_MANURE), FUMIER_OVINS (OVINE_MANURE), FUMIER_VOLAILLE (POULTRY_MANURE); (RUBBISH_COMPOST), (GREEN_WASTE_COMPOST), (SEWAGE_COMPOST), (NON_PROCESSED_SLUDGE), (LIMED_SLUDGE), (PHYSIOCHEMICAL_SLUDGE), VINASSE, (GROUND_HORN), LISIER_PORCS (PORCINE_LIQUID_MANURE), LISIER_BOVINS (BOVINE_LIQUID_MANURE), (FEATHER_FLOUR)</t>
  </si>
  <si>
    <t>species.par</t>
  </si>
  <si>
    <t>DataBase/Climate</t>
  </si>
  <si>
    <t>In case of problems, consult Depannage.doc file. If this is no help, see FLORSYSteam@inrae.fr</t>
  </si>
  <si>
    <t>Protein.par</t>
  </si>
  <si>
    <t>Only if N_COMPETITION submodel is activated</t>
  </si>
  <si>
    <t>Only if LightCompetition_parameters.par is not available</t>
  </si>
  <si>
    <t>LightCompetition_parameters.par</t>
  </si>
  <si>
    <t>New FLORSYS4 version to come</t>
  </si>
  <si>
    <t>Ncompetition_parameters.par</t>
  </si>
  <si>
    <t>tempGrowthForms.par</t>
  </si>
  <si>
    <t>H2Ocompetition_parameters.par</t>
  </si>
  <si>
    <t>Only if H2O_COMPETITION submodel is activated</t>
  </si>
  <si>
    <t>PHERASYS.par</t>
  </si>
  <si>
    <t>Only if PHERASYS submodel is activated</t>
  </si>
  <si>
    <t>PollenAllergyRisk.par</t>
  </si>
  <si>
    <t>Predation.par</t>
  </si>
  <si>
    <t>root_paraemeters.par</t>
  </si>
  <si>
    <t>Weather files are located in the DataBase/climate directory (or in climate/climate in older FLORSYS versions) and their names must be RootYear1.dat to RootYearN.dat for a simulation lasting N-1 years.</t>
  </si>
  <si>
    <t>DataBase/Climate subdirectory (Climate/Climate in older FLORSYS versions)</t>
  </si>
  <si>
    <t>Daily radiation (J/cm²), which must be &gt; 0</t>
  </si>
  <si>
    <t>DataBase/MeasuredSoilClimate</t>
  </si>
  <si>
    <t>DataBase/MeasuredSoilClimate (or Climate/Soil in older FLORSYS versions)</t>
  </si>
  <si>
    <t>If missing, read from DataBase/Soils directory</t>
  </si>
  <si>
    <t>if file is missing in Field directory</t>
  </si>
  <si>
    <t xml:space="preserve">yes. </t>
  </si>
  <si>
    <t>depends on option chosen in sol.dat. If missing default fiel from Fields/DefaultField are used</t>
  </si>
  <si>
    <t>yes. If missing default file from Fields/DefaultField is used</t>
  </si>
  <si>
    <t>iniSeedBank.dat</t>
  </si>
  <si>
    <t>if missing, seedImmigrationXXX.dat is used (if initial seed bank file is called iniSeedBankXXX.dat, or seedBankXXX.dat or stockXXX.dat or stockInitialXXX.dat). If missing in the Field directory, it is read from DataBase/Seedbanks. If not available there, simulation is run without regional seed immigration</t>
  </si>
  <si>
    <t>DataBase/Seedbanks</t>
  </si>
  <si>
    <t>DataBase/Soils</t>
  </si>
  <si>
    <t>Collection of weather.dat files</t>
  </si>
  <si>
    <t>Collection of soilClimate.dat files</t>
  </si>
  <si>
    <t>Collection of sol.dat files</t>
  </si>
  <si>
    <t>Collection of iniSeedBank.dat and seedImmigration.dat files</t>
  </si>
  <si>
    <t>Simulation (field) sub-directory (or in DataBase/Seedbanks if missing in Field directory)</t>
  </si>
  <si>
    <t>Fixed: seedImmigration.dat or seedImmigrationXXX.dat if the former cannot be found, with XXX extracted from initial-seed-bank file (iniSeedBankXXX.dat, stockXXX.dat, stockInitialXXX.dat, SeedBankXXX.dat, SeedBankInitialXXX.dat are recognized by FLORSYS to extract the XXX suffixe)</t>
  </si>
  <si>
    <t>A large collection of files adapted to different French regions is available in DataBase/Seedbanks.</t>
  </si>
  <si>
    <t>Simulation sub-directory (or DataBase/Soils if the file cannot be found in the field directory)</t>
  </si>
  <si>
    <t>Root of weather file name (and possibly of subdirectory including all the files for the location).</t>
  </si>
  <si>
    <t xml:space="preserve">Weather files of a given location (e.g. Meteo1007) can be located in a common directory (DataBase/Climate/Meteo1007_) and then be named as usual (e.g., meteo1007_1959.dat etc) </t>
  </si>
  <si>
    <t>FLORSYS has a database with weather files for French municipalities. See list in DataBase/Correspondance_code_insee_meteo_commune.xlsx</t>
  </si>
  <si>
    <t>Check your mixtures on CropEmergenceMap.svg and contact FLORSYS team if there are problems. Some bugs may remain</t>
  </si>
  <si>
    <t xml:space="preserve"> 2/3</t>
  </si>
  <si>
    <t>BLE!CAMPANILE</t>
  </si>
  <si>
    <t xml:space="preserve"> 3/3</t>
  </si>
  <si>
    <t>Caution: if simulated field area too small for fragment density, there will be large differences between repetitions of the same simulation</t>
  </si>
  <si>
    <t>Caution: if simulated field area too small for seed density, there will be large differences between repetitions of the same simulation</t>
  </si>
  <si>
    <t>If NONE in configFile.dat fir INITIAL_FRAGMENTBANK_FILE, the simualtion starts with an empty fragment bank file</t>
  </si>
  <si>
    <t>Depth(cm)</t>
  </si>
  <si>
    <t>Fragment_length_0-1cm</t>
  </si>
  <si>
    <t>1-2_cm</t>
  </si>
  <si>
    <t>2-3_cm</t>
  </si>
  <si>
    <t>3-4_cm</t>
  </si>
  <si>
    <t>4-5_cm</t>
  </si>
  <si>
    <t>5-6_cm</t>
  </si>
  <si>
    <t>6-7_cm</t>
  </si>
  <si>
    <t>7-8_cm</t>
  </si>
  <si>
    <t>8-9_cm</t>
  </si>
  <si>
    <t>9-10_cm</t>
  </si>
  <si>
    <t>10-11_cm</t>
  </si>
  <si>
    <t>11-12_cm</t>
  </si>
  <si>
    <t>12-13_cm</t>
  </si>
  <si>
    <t>13-14_cm</t>
  </si>
  <si>
    <t>14-15_cm</t>
  </si>
  <si>
    <t>15-16_cm</t>
  </si>
  <si>
    <t>16-17_cm</t>
  </si>
  <si>
    <t>17-18_cm</t>
  </si>
  <si>
    <t>18-19_cm</t>
  </si>
  <si>
    <t>19-20_cm</t>
  </si>
  <si>
    <t>20-21_cm</t>
  </si>
  <si>
    <t>21-22_cm</t>
  </si>
  <si>
    <t>22-23_cm</t>
  </si>
  <si>
    <t>23-24_cm</t>
  </si>
  <si>
    <t>24-25_cm</t>
  </si>
  <si>
    <t>25-26_cm</t>
  </si>
  <si>
    <t>26-27_cm</t>
  </si>
  <si>
    <t>27-28_cm</t>
  </si>
  <si>
    <t>28-29_cm</t>
  </si>
  <si>
    <t>&gt;=29_cm</t>
  </si>
  <si>
    <t>AGRRE</t>
  </si>
  <si>
    <t>CIRAR</t>
  </si>
  <si>
    <t>Each line of the file indicates the number of fragments per m² in 30 fragment-length classes, per species and soil layer (in cm)</t>
  </si>
  <si>
    <t>Depth must be in {0, 1, 2, ….29}</t>
  </si>
  <si>
    <t>Species must be a perennial species (perennialRegrowth = 1 in morphological_parameters.par) listed in species.par</t>
  </si>
  <si>
    <t>The file is only used when the perennial-weed submodel of FLORSYS is activated</t>
  </si>
  <si>
    <t>Contains initial weed fragment bank to initialize weed flora from storage fragments (in addition to the inivial seed bank). Only for perennial weeds</t>
  </si>
  <si>
    <t>Simulation (field) sub-directory (or in DataBase/Fragmentbanks if missing in Field directory)</t>
  </si>
  <si>
    <t>INITIAL_FRAGMENTBANK_FILE</t>
  </si>
  <si>
    <t>File name for initial fragment bank (only for perennial weeds), or NONE if no fragment bank is to be used to initialize the weed flora</t>
  </si>
  <si>
    <t>File name for initial seed bank which will initialize the weed flora present at the onset of the simulation</t>
  </si>
  <si>
    <t>Cancels out some FLORSYS submodels or functions</t>
  </si>
  <si>
    <t>Caution: only for very ADVANCED FLORSYS users!</t>
  </si>
  <si>
    <t>mu_LBR_H2O</t>
  </si>
  <si>
    <t>CANCEL_EFFET_OF</t>
  </si>
  <si>
    <t>The following options are accepted for CANCEL_EFFECT_OF</t>
  </si>
  <si>
    <t>mu_SLA_H2O</t>
  </si>
  <si>
    <t>mu_RBR_H2O</t>
  </si>
  <si>
    <t>mu_HBR_H2O</t>
  </si>
  <si>
    <t>KMAX</t>
  </si>
  <si>
    <t>SWUmax</t>
  </si>
  <si>
    <t xml:space="preserve">cancels the effect of </t>
  </si>
  <si>
    <t>cancels the effect of species maximum water uptake per root biomass</t>
  </si>
  <si>
    <t>cancels the effect of plant water stress on plant leaf biomass ratio (leaf biomass / aboveground biomass)</t>
  </si>
  <si>
    <t>cancels the effect of plant water stress on plant specific leaf area (leaf area / leaf biomass)</t>
  </si>
  <si>
    <t>cancels the effect of plant water stress on plant height biomass ratio (hieght / aboveground biomass)</t>
  </si>
  <si>
    <t>cancels the effect of plant water stress on plant root biomass ratio (root biomass / total plant biomass)</t>
  </si>
  <si>
    <t>If missing, in FLORSYS directory (with FLORSYS.exe)</t>
  </si>
  <si>
    <t>END to finish file</t>
  </si>
  <si>
    <t>Keywords to take from the list below</t>
  </si>
  <si>
    <t>OPTIONAL</t>
  </si>
  <si>
    <t>FLORSYSoptions.dat (fixed)</t>
  </si>
  <si>
    <t>ce fichier FLORSYSoptions.dat est á mettre soit avec FLORSYS.exe (il modifie alors les valeurs de paramètres pour tous les champs lancés avec cet exe) ou dans le répertoire champ (il ne modifie alors les paramètres que pour ce champ). Celui dans le champ prime sur celui avec FLORSYS. Si FLORSYS n'en trouve pas du tout (ou pas d'instructions sur un paramètre donné), alors les valeurs de paramètres ne sont pas modifiées.</t>
  </si>
  <si>
    <t>mu_RUE_H2O</t>
  </si>
  <si>
    <t>cancels the effect of plant water stress on plant radiation use efficiency (efficiency of converting intercepted photosynthetically radiation into biomass)</t>
  </si>
  <si>
    <t>MODIFY_INPUTS</t>
  </si>
  <si>
    <t xml:space="preserve">MULTIPLY_RAIN_BY </t>
  </si>
  <si>
    <t>End of the list of parameters/functions to cancel</t>
  </si>
  <si>
    <t>Precedes list of parameters and functions to cancel</t>
  </si>
  <si>
    <t>Precedes the list of inputs to modify</t>
  </si>
  <si>
    <t>Ends the list of inputs to modify</t>
  </si>
  <si>
    <t>The daily precipitation read in the weather file is multplied by a coefficient which is 0 in this example</t>
  </si>
  <si>
    <t>The following options are accepted for MODIFY_INPUTS</t>
  </si>
  <si>
    <t>followed by a float &gt;= 0</t>
  </si>
  <si>
    <t>The daily precipitation read in the weather file is multplied by this float value</t>
  </si>
  <si>
    <t>Date (DDD) as Julian day (from 1 to 365 or 366 for leap years)</t>
  </si>
  <si>
    <t>CO2_CONCENTRATION_PPM</t>
  </si>
  <si>
    <t>Air CO2 concentration. Default is 350 ppm. Input files older than 35 March 2025 are automatically updated to this value. Elevated CO2 improves radiation use efficiency of photosynthesis and reduces transpiration via stomat closure.</t>
  </si>
  <si>
    <t>Allelopathy</t>
  </si>
  <si>
    <t>work in progress</t>
  </si>
  <si>
    <t>tool: HERSEETRILLE (works whole field, mostly used in cereals); BINEUSE (interrow only, usually large-row crops) HOUEROTATVIE (idem), BINEUSE_DOIGTS (works whole field, with BINEUSE on interrow and DOIGTS on row)</t>
  </si>
  <si>
    <t>tool: LABOUR,HROT,VIBRO,CHISEL,ROTAVATOR, BECHAGE MELANGE10, MELANGE5. ROULEAU  DISQUES HERSE HERSEMAGNUM PATTEDOIE, ACTISOL, VIBRO_ROULEAU, ROTA_ROULEAU, CC_ROULEAU, HROT_ROULEAU, HALT_ROULEAU, HALT, DECHAUMEUR_DENTS, DECHAUMEUR_DENTS_SOUPLES, BINEUSE, HOUE_ROTATIVE,DENTS_DISQUES, DENTS_VIBRO, HERSE_VIBRO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</si>
</sst>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72" x14ac:knownFonts="1">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sz val="12"/>
      <color indexed="8"/>
      <name val="Calibri"/>
      <family val="2"/>
    </font>
    <font>
      <b/>
      <sz val="18"/>
      <color indexed="62"/>
      <name val="Cambria"/>
      <family val="2"/>
    </font>
    <font>
      <b/>
      <sz val="12"/>
      <name val="Arial"/>
      <family val="2"/>
    </font>
    <font>
      <b/>
      <sz val="10"/>
      <name val="Arial"/>
      <family val="2"/>
    </font>
    <font>
      <sz val="10"/>
      <color indexed="10"/>
      <name val="Arial"/>
      <family val="2"/>
    </font>
    <font>
      <b/>
      <sz val="10"/>
      <color indexed="10"/>
      <name val="Arial"/>
      <family val="2"/>
    </font>
    <font>
      <b/>
      <sz val="10"/>
      <color indexed="12"/>
      <name val="Arial"/>
      <family val="2"/>
    </font>
    <font>
      <vertAlign val="superscript"/>
      <sz val="10"/>
      <name val="Arial"/>
      <family val="2"/>
    </font>
    <font>
      <sz val="11"/>
      <name val="Times New Roman"/>
      <family val="1"/>
    </font>
    <font>
      <b/>
      <sz val="9"/>
      <color indexed="8"/>
      <name val="Tahoma"/>
      <family val="2"/>
    </font>
    <font>
      <sz val="9"/>
      <color indexed="8"/>
      <name val="Tahoma"/>
      <family val="2"/>
    </font>
    <font>
      <sz val="10"/>
      <color indexed="8"/>
      <name val="Arial"/>
      <family val="2"/>
    </font>
    <font>
      <b/>
      <i/>
      <sz val="10"/>
      <name val="Arial"/>
      <family val="2"/>
    </font>
    <font>
      <i/>
      <sz val="10"/>
      <name val="Arial"/>
      <family val="2"/>
    </font>
    <font>
      <b/>
      <sz val="8"/>
      <color indexed="8"/>
      <name val="Tahoma"/>
      <family val="2"/>
    </font>
    <font>
      <sz val="8"/>
      <color indexed="8"/>
      <name val="Tahoma"/>
      <family val="2"/>
    </font>
    <font>
      <b/>
      <sz val="10"/>
      <color indexed="30"/>
      <name val="Arial"/>
      <family val="2"/>
    </font>
    <font>
      <sz val="12"/>
      <name val="Times New Roman"/>
      <family val="1"/>
    </font>
    <font>
      <b/>
      <sz val="10"/>
      <color indexed="8"/>
      <name val="Arial"/>
      <family val="2"/>
    </font>
    <font>
      <sz val="11"/>
      <name val="Arial"/>
      <family val="2"/>
    </font>
    <font>
      <b/>
      <sz val="11"/>
      <color indexed="30"/>
      <name val="Arial"/>
      <family val="2"/>
    </font>
    <font>
      <b/>
      <sz val="11"/>
      <name val="Arial"/>
      <family val="2"/>
    </font>
    <font>
      <sz val="10"/>
      <name val="Arial"/>
      <family val="2"/>
    </font>
    <font>
      <sz val="10"/>
      <color indexed="12"/>
      <name val="Arial"/>
      <family val="2"/>
    </font>
    <font>
      <sz val="9"/>
      <color indexed="81"/>
      <name val="Tahoma"/>
      <family val="2"/>
    </font>
    <font>
      <b/>
      <sz val="9"/>
      <color indexed="81"/>
      <name val="Tahoma"/>
      <family val="2"/>
    </font>
    <font>
      <b/>
      <sz val="14"/>
      <name val="Arial"/>
      <family val="2"/>
    </font>
    <font>
      <sz val="22"/>
      <name val="Arial"/>
      <family val="2"/>
    </font>
    <font>
      <b/>
      <sz val="22"/>
      <name val="Arial"/>
      <family val="2"/>
    </font>
    <font>
      <sz val="12"/>
      <color rgb="FF3333FF"/>
      <name val="Times New Roman"/>
      <family val="1"/>
    </font>
    <font>
      <sz val="12"/>
      <color rgb="FFFF0000"/>
      <name val="Times New Roman"/>
      <family val="1"/>
    </font>
    <font>
      <b/>
      <sz val="10"/>
      <color rgb="FFFF0000"/>
      <name val="Arial"/>
      <family val="2"/>
    </font>
    <font>
      <b/>
      <sz val="10"/>
      <color rgb="FF0070C0"/>
      <name val="Arial"/>
      <family val="2"/>
    </font>
    <font>
      <sz val="10"/>
      <color theme="1"/>
      <name val="Arial"/>
      <family val="2"/>
    </font>
    <font>
      <b/>
      <sz val="10"/>
      <color theme="1"/>
      <name val="Arial"/>
      <family val="2"/>
    </font>
    <font>
      <sz val="22"/>
      <color rgb="FFFF0000"/>
      <name val="Arial"/>
      <family val="2"/>
    </font>
    <font>
      <sz val="24"/>
      <color rgb="FFFF0000"/>
      <name val="Arial"/>
      <family val="2"/>
    </font>
    <font>
      <b/>
      <sz val="10"/>
      <color rgb="FF0000FF"/>
      <name val="Arial"/>
      <family val="2"/>
    </font>
    <font>
      <b/>
      <sz val="20"/>
      <color rgb="FFFF0000"/>
      <name val="Arial"/>
      <family val="2"/>
    </font>
    <font>
      <b/>
      <sz val="18"/>
      <color rgb="FFFF0000"/>
      <name val="Arial"/>
      <family val="2"/>
    </font>
    <font>
      <sz val="10"/>
      <color rgb="FF0000FF"/>
      <name val="Arial"/>
      <family val="2"/>
    </font>
    <font>
      <sz val="10"/>
      <color rgb="FFFF0000"/>
      <name val="Arial"/>
      <family val="2"/>
    </font>
    <font>
      <b/>
      <sz val="11"/>
      <color rgb="FFFF0000"/>
      <name val="Arial"/>
      <family val="2"/>
    </font>
    <font>
      <b/>
      <sz val="11"/>
      <color rgb="FFFF0000"/>
      <name val="Times New Roman"/>
      <family val="1"/>
    </font>
    <font>
      <sz val="11"/>
      <name val="Calibri"/>
      <family val="2"/>
      <scheme val="minor"/>
    </font>
    <font>
      <sz val="16"/>
      <color rgb="FFFF0000"/>
      <name val="Arial"/>
      <family val="2"/>
    </font>
    <font>
      <b/>
      <sz val="8"/>
      <color indexed="81"/>
      <name val="Tahoma"/>
      <family val="2"/>
    </font>
    <font>
      <sz val="8"/>
      <color indexed="81"/>
      <name val="Tahoma"/>
      <family val="2"/>
    </font>
    <font>
      <b/>
      <sz val="11"/>
      <color theme="1"/>
      <name val="Calibri"/>
      <family val="2"/>
      <scheme val="minor"/>
    </font>
    <font>
      <sz val="11"/>
      <color theme="1"/>
      <name val="Times New Roman"/>
      <family val="1"/>
    </font>
    <font>
      <b/>
      <sz val="16"/>
      <color rgb="FFFF0000"/>
      <name val="Calibri"/>
      <family val="2"/>
      <scheme val="minor"/>
    </font>
    <font>
      <b/>
      <sz val="10"/>
      <color rgb="FFC00000"/>
      <name val="Arial"/>
      <family val="2"/>
    </font>
    <font>
      <sz val="10"/>
      <color rgb="FF008000"/>
      <name val="Arial"/>
      <family val="2"/>
    </font>
    <font>
      <b/>
      <sz val="10"/>
      <color rgb="FF005800"/>
      <name val="Arial"/>
      <family val="2"/>
    </font>
    <font>
      <sz val="10"/>
      <color rgb="FF005800"/>
      <name val="Arial"/>
      <family val="2"/>
    </font>
    <font>
      <sz val="10"/>
      <color rgb="FF7030A0"/>
      <name val="Arial"/>
      <family val="2"/>
    </font>
    <font>
      <b/>
      <sz val="14"/>
      <color rgb="FFFF0000"/>
      <name val="Arial"/>
      <family val="2"/>
    </font>
    <font>
      <b/>
      <sz val="10"/>
      <color theme="9" tint="-0.249977111117893"/>
      <name val="Arial"/>
      <family val="2"/>
    </font>
    <font>
      <b/>
      <sz val="11"/>
      <color theme="0"/>
      <name val="Arial"/>
      <family val="2"/>
    </font>
    <font>
      <sz val="11"/>
      <color theme="0"/>
      <name val="Arial"/>
      <family val="2"/>
    </font>
    <font>
      <sz val="10"/>
      <color theme="0"/>
      <name val="Arial"/>
      <family val="2"/>
    </font>
    <font>
      <strike/>
      <sz val="10"/>
      <name val="Arial"/>
      <family val="2"/>
    </font>
    <font>
      <b/>
      <strike/>
      <sz val="10"/>
      <color indexed="10"/>
      <name val="Arial"/>
      <family val="2"/>
    </font>
    <font>
      <b/>
      <strike/>
      <sz val="10"/>
      <name val="Arial"/>
      <family val="2"/>
    </font>
    <font>
      <sz val="20"/>
      <color rgb="FFFFFF00"/>
      <name val="Arial"/>
      <family val="2"/>
    </font>
  </fonts>
  <fills count="47">
    <fill>
      <patternFill patternType="none"/>
    </fill>
    <fill>
      <patternFill patternType="gray125"/>
    </fill>
    <fill>
      <patternFill patternType="solid">
        <fgColor indexed="26"/>
        <bgColor indexed="43"/>
      </patternFill>
    </fill>
    <fill>
      <patternFill patternType="solid">
        <fgColor indexed="43"/>
        <bgColor indexed="26"/>
      </patternFill>
    </fill>
    <fill>
      <patternFill patternType="solid">
        <fgColor indexed="47"/>
        <bgColor indexed="22"/>
      </patternFill>
    </fill>
    <fill>
      <patternFill patternType="solid">
        <fgColor indexed="44"/>
        <bgColor indexed="31"/>
      </patternFill>
    </fill>
    <fill>
      <patternFill patternType="solid">
        <fgColor indexed="22"/>
        <bgColor indexed="31"/>
      </patternFill>
    </fill>
    <fill>
      <patternFill patternType="solid">
        <fgColor indexed="34"/>
        <bgColor indexed="13"/>
      </patternFill>
    </fill>
    <fill>
      <patternFill patternType="solid">
        <fgColor indexed="13"/>
        <bgColor indexed="34"/>
      </patternFill>
    </fill>
    <fill>
      <patternFill patternType="solid">
        <fgColor indexed="52"/>
        <bgColor indexed="51"/>
      </patternFill>
    </fill>
    <fill>
      <patternFill patternType="solid">
        <fgColor rgb="FFFFFF00"/>
        <bgColor indexed="64"/>
      </patternFill>
    </fill>
    <fill>
      <patternFill patternType="solid">
        <fgColor rgb="FF92D050"/>
        <bgColor indexed="64"/>
      </patternFill>
    </fill>
    <fill>
      <patternFill patternType="solid">
        <fgColor rgb="FFFFFF00"/>
        <bgColor indexed="26"/>
      </patternFill>
    </fill>
    <fill>
      <patternFill patternType="solid">
        <fgColor rgb="FFFFFF00"/>
        <bgColor indexed="13"/>
      </patternFill>
    </fill>
    <fill>
      <patternFill patternType="solid">
        <fgColor rgb="FFFFFF00"/>
        <bgColor indexed="29"/>
      </patternFill>
    </fill>
    <fill>
      <patternFill patternType="solid">
        <fgColor rgb="FFFFFF00"/>
        <bgColor indexed="53"/>
      </patternFill>
    </fill>
    <fill>
      <patternFill patternType="solid">
        <fgColor rgb="FFFFFF00"/>
        <bgColor indexed="52"/>
      </patternFill>
    </fill>
    <fill>
      <patternFill patternType="solid">
        <fgColor rgb="FFFFFF00"/>
        <bgColor indexed="22"/>
      </patternFill>
    </fill>
    <fill>
      <patternFill patternType="solid">
        <fgColor rgb="FFFFFF00"/>
        <bgColor indexed="27"/>
      </patternFill>
    </fill>
    <fill>
      <patternFill patternType="solid">
        <fgColor rgb="FFFFFF00"/>
        <bgColor indexed="31"/>
      </patternFill>
    </fill>
    <fill>
      <patternFill patternType="solid">
        <fgColor rgb="FFFFFF00"/>
        <bgColor indexed="34"/>
      </patternFill>
    </fill>
    <fill>
      <patternFill patternType="solid">
        <fgColor rgb="FFFFFF00"/>
        <bgColor indexed="41"/>
      </patternFill>
    </fill>
    <fill>
      <patternFill patternType="solid">
        <fgColor rgb="FF92D050"/>
        <bgColor indexed="52"/>
      </patternFill>
    </fill>
    <fill>
      <patternFill patternType="solid">
        <fgColor rgb="FF92D050"/>
        <bgColor indexed="22"/>
      </patternFill>
    </fill>
    <fill>
      <patternFill patternType="solid">
        <fgColor rgb="FF92D050"/>
        <bgColor indexed="27"/>
      </patternFill>
    </fill>
    <fill>
      <patternFill patternType="solid">
        <fgColor rgb="FF92D050"/>
        <bgColor indexed="26"/>
      </patternFill>
    </fill>
    <fill>
      <patternFill patternType="solid">
        <fgColor rgb="FF92D050"/>
        <bgColor indexed="34"/>
      </patternFill>
    </fill>
    <fill>
      <patternFill patternType="solid">
        <fgColor rgb="FF92D050"/>
        <bgColor indexed="41"/>
      </patternFill>
    </fill>
    <fill>
      <patternFill patternType="solid">
        <fgColor rgb="FF92D050"/>
        <bgColor indexed="31"/>
      </patternFill>
    </fill>
    <fill>
      <patternFill patternType="solid">
        <fgColor theme="5" tint="0.59999389629810485"/>
        <bgColor indexed="64"/>
      </patternFill>
    </fill>
    <fill>
      <patternFill patternType="solid">
        <fgColor rgb="FFFFFF99"/>
        <bgColor indexed="64"/>
      </patternFill>
    </fill>
    <fill>
      <patternFill patternType="solid">
        <fgColor rgb="FFFFFF99"/>
        <bgColor indexed="26"/>
      </patternFill>
    </fill>
    <fill>
      <patternFill patternType="solid">
        <fgColor theme="0"/>
        <bgColor indexed="64"/>
      </patternFill>
    </fill>
    <fill>
      <patternFill patternType="solid">
        <fgColor theme="4" tint="0.39997558519241921"/>
        <bgColor indexed="64"/>
      </patternFill>
    </fill>
    <fill>
      <patternFill patternType="solid">
        <fgColor theme="9" tint="0.39997558519241921"/>
        <bgColor indexed="22"/>
      </patternFill>
    </fill>
    <fill>
      <patternFill patternType="solid">
        <fgColor theme="9" tint="0.39997558519241921"/>
        <bgColor indexed="64"/>
      </patternFill>
    </fill>
    <fill>
      <patternFill patternType="solid">
        <fgColor theme="6" tint="0.39997558519241921"/>
        <bgColor indexed="22"/>
      </patternFill>
    </fill>
    <fill>
      <patternFill patternType="solid">
        <fgColor theme="6" tint="0.39997558519241921"/>
        <bgColor indexed="26"/>
      </patternFill>
    </fill>
    <fill>
      <patternFill patternType="solid">
        <fgColor theme="6" tint="0.39997558519241921"/>
        <bgColor indexed="64"/>
      </patternFill>
    </fill>
    <fill>
      <patternFill patternType="solid">
        <fgColor theme="3" tint="0.59999389629810485"/>
        <bgColor indexed="64"/>
      </patternFill>
    </fill>
    <fill>
      <patternFill patternType="solid">
        <fgColor indexed="47"/>
        <bgColor indexed="64"/>
      </patternFill>
    </fill>
    <fill>
      <patternFill patternType="solid">
        <fgColor theme="7" tint="0.39997558519241921"/>
        <bgColor indexed="64"/>
      </patternFill>
    </fill>
    <fill>
      <patternFill patternType="solid">
        <fgColor theme="1"/>
        <bgColor indexed="64"/>
      </patternFill>
    </fill>
    <fill>
      <patternFill patternType="solid">
        <fgColor rgb="FFFFFFCC"/>
        <bgColor indexed="64"/>
      </patternFill>
    </fill>
    <fill>
      <patternFill patternType="solid">
        <fgColor theme="7" tint="0.59999389629810485"/>
        <bgColor indexed="31"/>
      </patternFill>
    </fill>
    <fill>
      <patternFill patternType="solid">
        <fgColor theme="8" tint="0.79998168889431442"/>
        <bgColor indexed="31"/>
      </patternFill>
    </fill>
    <fill>
      <patternFill patternType="solid">
        <fgColor rgb="FFFFFFCC"/>
        <bgColor indexed="26"/>
      </patternFill>
    </fill>
  </fills>
  <borders count="45">
    <border>
      <left/>
      <right/>
      <top/>
      <bottom/>
      <diagonal/>
    </border>
    <border>
      <left style="thin">
        <color indexed="22"/>
      </left>
      <right style="thin">
        <color indexed="22"/>
      </right>
      <top style="thin">
        <color indexed="22"/>
      </top>
      <bottom style="thin">
        <color indexed="22"/>
      </bottom>
      <diagonal/>
    </border>
    <border>
      <left/>
      <right style="thin">
        <color indexed="55"/>
      </right>
      <top/>
      <bottom/>
      <diagonal/>
    </border>
    <border>
      <left/>
      <right style="thin">
        <color indexed="55"/>
      </right>
      <top/>
      <bottom style="thin">
        <color indexed="55"/>
      </bottom>
      <diagonal/>
    </border>
    <border>
      <left style="thin">
        <color indexed="55"/>
      </left>
      <right/>
      <top style="thin">
        <color indexed="55"/>
      </top>
      <bottom/>
      <diagonal/>
    </border>
    <border>
      <left/>
      <right style="thin">
        <color indexed="55"/>
      </right>
      <top style="thin">
        <color indexed="55"/>
      </top>
      <bottom/>
      <diagonal/>
    </border>
    <border>
      <left/>
      <right/>
      <top style="thin">
        <color indexed="55"/>
      </top>
      <bottom/>
      <diagonal/>
    </border>
    <border>
      <left style="thin">
        <color indexed="55"/>
      </left>
      <right/>
      <top/>
      <bottom/>
      <diagonal/>
    </border>
    <border>
      <left style="thin">
        <color indexed="55"/>
      </left>
      <right/>
      <top/>
      <bottom style="thin">
        <color indexed="55"/>
      </bottom>
      <diagonal/>
    </border>
    <border>
      <left/>
      <right/>
      <top/>
      <bottom style="thin">
        <color indexed="55"/>
      </bottom>
      <diagonal/>
    </border>
    <border>
      <left style="thin">
        <color indexed="8"/>
      </left>
      <right/>
      <top style="thin">
        <color indexed="8"/>
      </top>
      <bottom/>
      <diagonal/>
    </border>
    <border>
      <left/>
      <right/>
      <top style="thin">
        <color indexed="8"/>
      </top>
      <bottom/>
      <diagonal/>
    </border>
    <border>
      <left/>
      <right style="thin">
        <color indexed="8"/>
      </right>
      <top style="thin">
        <color indexed="8"/>
      </top>
      <bottom/>
      <diagonal/>
    </border>
    <border>
      <left style="thin">
        <color indexed="8"/>
      </left>
      <right/>
      <top/>
      <bottom/>
      <diagonal/>
    </border>
    <border>
      <left/>
      <right style="thin">
        <color indexed="8"/>
      </right>
      <top/>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ck">
        <color indexed="64"/>
      </left>
      <right/>
      <top style="thick">
        <color indexed="64"/>
      </top>
      <bottom/>
      <diagonal/>
    </border>
    <border>
      <left style="thin">
        <color indexed="55"/>
      </left>
      <right style="thin">
        <color indexed="55"/>
      </right>
      <top style="thin">
        <color indexed="55"/>
      </top>
      <bottom style="thin">
        <color indexed="55"/>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thin">
        <color indexed="64"/>
      </right>
      <top/>
      <bottom/>
      <diagonal/>
    </border>
    <border>
      <left style="thin">
        <color indexed="55"/>
      </left>
      <right style="thin">
        <color indexed="55"/>
      </right>
      <top style="medium">
        <color indexed="64"/>
      </top>
      <bottom style="thin">
        <color indexed="55"/>
      </bottom>
      <diagonal/>
    </border>
    <border>
      <left style="thin">
        <color indexed="55"/>
      </left>
      <right style="medium">
        <color indexed="64"/>
      </right>
      <top style="medium">
        <color indexed="64"/>
      </top>
      <bottom style="thin">
        <color indexed="55"/>
      </bottom>
      <diagonal/>
    </border>
    <border>
      <left style="medium">
        <color indexed="64"/>
      </left>
      <right style="thin">
        <color indexed="55"/>
      </right>
      <top style="thin">
        <color indexed="55"/>
      </top>
      <bottom style="thin">
        <color indexed="55"/>
      </bottom>
      <diagonal/>
    </border>
    <border>
      <left style="thin">
        <color indexed="55"/>
      </left>
      <right style="medium">
        <color indexed="64"/>
      </right>
      <top style="thin">
        <color indexed="55"/>
      </top>
      <bottom style="thin">
        <color indexed="55"/>
      </bottom>
      <diagonal/>
    </border>
    <border>
      <left style="medium">
        <color indexed="64"/>
      </left>
      <right style="thin">
        <color indexed="55"/>
      </right>
      <top style="thin">
        <color indexed="55"/>
      </top>
      <bottom style="medium">
        <color indexed="64"/>
      </bottom>
      <diagonal/>
    </border>
    <border>
      <left style="thin">
        <color indexed="55"/>
      </left>
      <right style="thin">
        <color indexed="55"/>
      </right>
      <top style="thin">
        <color indexed="55"/>
      </top>
      <bottom style="medium">
        <color indexed="64"/>
      </bottom>
      <diagonal/>
    </border>
    <border>
      <left style="thin">
        <color indexed="55"/>
      </left>
      <right style="medium">
        <color indexed="64"/>
      </right>
      <top style="thin">
        <color indexed="55"/>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style="thin">
        <color indexed="64"/>
      </bottom>
      <diagonal/>
    </border>
  </borders>
  <cellStyleXfs count="15">
    <xf numFmtId="0" fontId="0" fillId="0" borderId="0"/>
    <xf numFmtId="0" fontId="29" fillId="2" borderId="1" applyNumberFormat="0" applyAlignment="0" applyProtection="0"/>
    <xf numFmtId="0" fontId="29" fillId="3" borderId="1" applyNumberFormat="0" applyAlignment="0" applyProtection="0"/>
    <xf numFmtId="0" fontId="29" fillId="0" borderId="0"/>
    <xf numFmtId="0" fontId="29" fillId="0" borderId="0"/>
    <xf numFmtId="0" fontId="6" fillId="0" borderId="0"/>
    <xf numFmtId="0" fontId="7" fillId="0" borderId="0"/>
    <xf numFmtId="0" fontId="6" fillId="0" borderId="0"/>
    <xf numFmtId="0" fontId="29" fillId="0" borderId="0"/>
    <xf numFmtId="0" fontId="29" fillId="0" borderId="0"/>
    <xf numFmtId="0" fontId="29" fillId="0" borderId="0"/>
    <xf numFmtId="9" fontId="29" fillId="0" borderId="0" applyFill="0" applyBorder="0" applyAlignment="0" applyProtection="0"/>
    <xf numFmtId="9" fontId="29" fillId="0" borderId="0" applyFill="0" applyBorder="0" applyAlignment="0" applyProtection="0"/>
    <xf numFmtId="0" fontId="8" fillId="0" borderId="0" applyNumberFormat="0" applyFill="0" applyBorder="0" applyAlignment="0" applyProtection="0"/>
    <xf numFmtId="0" fontId="5" fillId="0" borderId="0"/>
  </cellStyleXfs>
  <cellXfs count="428">
    <xf numFmtId="0" fontId="0" fillId="0" borderId="0" xfId="0"/>
    <xf numFmtId="14" fontId="0" fillId="0" borderId="0" xfId="0" applyNumberFormat="1"/>
    <xf numFmtId="0" fontId="9" fillId="0" borderId="0" xfId="0" applyFont="1"/>
    <xf numFmtId="0" fontId="10" fillId="0" borderId="0" xfId="0" applyFont="1"/>
    <xf numFmtId="0" fontId="10" fillId="4" borderId="0" xfId="0" applyFont="1" applyFill="1"/>
    <xf numFmtId="0" fontId="0" fillId="4" borderId="0" xfId="0" applyFont="1" applyFill="1"/>
    <xf numFmtId="0" fontId="0" fillId="3" borderId="0" xfId="0" applyFont="1" applyFill="1" applyAlignment="1">
      <alignment vertical="top"/>
    </xf>
    <xf numFmtId="0" fontId="0" fillId="3" borderId="0" xfId="0" applyFont="1" applyFill="1" applyAlignment="1">
      <alignment vertical="top" wrapText="1"/>
    </xf>
    <xf numFmtId="0" fontId="0" fillId="5" borderId="0" xfId="0" applyFont="1" applyFill="1" applyAlignment="1">
      <alignment vertical="top"/>
    </xf>
    <xf numFmtId="0" fontId="0" fillId="5" borderId="0" xfId="0" applyFont="1" applyFill="1" applyAlignment="1">
      <alignment wrapText="1"/>
    </xf>
    <xf numFmtId="0" fontId="11" fillId="0" borderId="0" xfId="0" applyFont="1"/>
    <xf numFmtId="0" fontId="0" fillId="4" borderId="0" xfId="0" applyFont="1" applyFill="1" applyAlignment="1">
      <alignment vertical="top"/>
    </xf>
    <xf numFmtId="0" fontId="0" fillId="4" borderId="0" xfId="0" applyFont="1" applyFill="1" applyAlignment="1">
      <alignment vertical="top" wrapText="1"/>
    </xf>
    <xf numFmtId="0" fontId="0" fillId="0" borderId="0" xfId="0" applyAlignment="1">
      <alignment vertical="top"/>
    </xf>
    <xf numFmtId="0" fontId="12" fillId="0" borderId="0" xfId="0" applyFont="1"/>
    <xf numFmtId="0" fontId="0" fillId="4" borderId="2" xfId="0" applyFont="1" applyFill="1" applyBorder="1" applyAlignment="1">
      <alignment horizontal="left"/>
    </xf>
    <xf numFmtId="0" fontId="0" fillId="4" borderId="3" xfId="0" applyFont="1" applyFill="1" applyBorder="1" applyAlignment="1">
      <alignment horizontal="left"/>
    </xf>
    <xf numFmtId="0" fontId="0" fillId="3" borderId="2" xfId="0" applyFont="1" applyFill="1" applyBorder="1" applyAlignment="1">
      <alignment horizontal="left" vertical="top"/>
    </xf>
    <xf numFmtId="0" fontId="11" fillId="0" borderId="0" xfId="0" applyFont="1" applyAlignment="1">
      <alignment vertical="top"/>
    </xf>
    <xf numFmtId="0" fontId="0" fillId="6" borderId="0" xfId="0" applyFont="1" applyFill="1"/>
    <xf numFmtId="0" fontId="0" fillId="6" borderId="2" xfId="0" applyFont="1" applyFill="1" applyBorder="1" applyAlignment="1">
      <alignment horizontal="left"/>
    </xf>
    <xf numFmtId="0" fontId="0" fillId="7" borderId="0" xfId="0" applyFont="1" applyFill="1"/>
    <xf numFmtId="0" fontId="0" fillId="7" borderId="2" xfId="0" applyFont="1" applyFill="1" applyBorder="1" applyAlignment="1">
      <alignment horizontal="left"/>
    </xf>
    <xf numFmtId="0" fontId="0" fillId="0" borderId="0" xfId="0" applyFont="1" applyFill="1" applyBorder="1"/>
    <xf numFmtId="0" fontId="0" fillId="5" borderId="0" xfId="0" applyFont="1" applyFill="1"/>
    <xf numFmtId="0" fontId="0" fillId="5" borderId="2" xfId="0" applyFont="1" applyFill="1" applyBorder="1" applyAlignment="1">
      <alignment horizontal="left"/>
    </xf>
    <xf numFmtId="0" fontId="10" fillId="5" borderId="0" xfId="0" applyFont="1" applyFill="1"/>
    <xf numFmtId="0" fontId="13" fillId="0" borderId="0" xfId="0" applyFont="1"/>
    <xf numFmtId="0" fontId="0" fillId="0" borderId="0" xfId="0" applyFont="1"/>
    <xf numFmtId="164" fontId="0" fillId="0" borderId="0" xfId="0" applyNumberFormat="1" applyFont="1"/>
    <xf numFmtId="0" fontId="0" fillId="3" borderId="5" xfId="0" applyFill="1" applyBorder="1" applyAlignment="1">
      <alignment horizontal="left"/>
    </xf>
    <xf numFmtId="0" fontId="0" fillId="3" borderId="2" xfId="0" applyFont="1" applyFill="1" applyBorder="1" applyAlignment="1">
      <alignment horizontal="left"/>
    </xf>
    <xf numFmtId="0" fontId="0" fillId="3" borderId="3" xfId="0" applyFont="1" applyFill="1" applyBorder="1" applyAlignment="1">
      <alignment horizontal="left"/>
    </xf>
    <xf numFmtId="0" fontId="0" fillId="0" borderId="0" xfId="0" applyFont="1" applyFill="1" applyBorder="1" applyAlignment="1">
      <alignment horizontal="left"/>
    </xf>
    <xf numFmtId="164" fontId="0" fillId="0" borderId="0" xfId="0" applyNumberFormat="1"/>
    <xf numFmtId="0" fontId="0" fillId="3" borderId="6" xfId="0" applyFill="1" applyBorder="1"/>
    <xf numFmtId="0" fontId="0" fillId="3" borderId="5" xfId="0" applyFill="1" applyBorder="1"/>
    <xf numFmtId="0" fontId="0" fillId="3" borderId="0" xfId="0" applyFill="1" applyBorder="1"/>
    <xf numFmtId="0" fontId="0" fillId="3" borderId="0" xfId="0" applyFont="1" applyFill="1" applyBorder="1"/>
    <xf numFmtId="0" fontId="0" fillId="3" borderId="2" xfId="0" applyFill="1" applyBorder="1"/>
    <xf numFmtId="0" fontId="15" fillId="0" borderId="0" xfId="0" applyFont="1" applyAlignment="1"/>
    <xf numFmtId="0" fontId="0" fillId="0" borderId="0" xfId="0" applyAlignment="1">
      <alignment horizontal="left"/>
    </xf>
    <xf numFmtId="0" fontId="10" fillId="0" borderId="0" xfId="0" applyFont="1" applyAlignment="1">
      <alignment horizontal="left"/>
    </xf>
    <xf numFmtId="0" fontId="0" fillId="0" borderId="0" xfId="0" applyFont="1" applyAlignment="1">
      <alignment horizontal="left"/>
    </xf>
    <xf numFmtId="0" fontId="0" fillId="3" borderId="7" xfId="0" applyFont="1" applyFill="1" applyBorder="1" applyAlignment="1">
      <alignment horizontal="left"/>
    </xf>
    <xf numFmtId="0" fontId="0" fillId="3" borderId="0" xfId="0" applyFill="1" applyBorder="1" applyAlignment="1">
      <alignment horizontal="left"/>
    </xf>
    <xf numFmtId="0" fontId="10" fillId="0" borderId="0" xfId="0" applyFont="1" applyFill="1" applyBorder="1" applyAlignment="1">
      <alignment horizontal="left"/>
    </xf>
    <xf numFmtId="0" fontId="12" fillId="0" borderId="0" xfId="0" applyFont="1" applyAlignment="1">
      <alignment horizontal="left"/>
    </xf>
    <xf numFmtId="0" fontId="13" fillId="0" borderId="7" xfId="0" applyFont="1" applyFill="1" applyBorder="1"/>
    <xf numFmtId="0" fontId="13" fillId="0" borderId="0" xfId="0" applyFont="1" applyFill="1" applyBorder="1"/>
    <xf numFmtId="0" fontId="0" fillId="8" borderId="0" xfId="0" applyFill="1" applyBorder="1" applyAlignment="1">
      <alignment horizontal="left"/>
    </xf>
    <xf numFmtId="0" fontId="13" fillId="4" borderId="4" xfId="0" applyFont="1" applyFill="1" applyBorder="1" applyAlignment="1">
      <alignment horizontal="left"/>
    </xf>
    <xf numFmtId="0" fontId="0" fillId="4" borderId="6" xfId="0" applyFill="1" applyBorder="1"/>
    <xf numFmtId="0" fontId="0" fillId="4" borderId="5" xfId="0" applyFill="1" applyBorder="1"/>
    <xf numFmtId="0" fontId="0" fillId="0" borderId="0" xfId="0" applyFill="1"/>
    <xf numFmtId="0" fontId="13" fillId="4" borderId="7" xfId="0" applyFont="1" applyFill="1" applyBorder="1"/>
    <xf numFmtId="0" fontId="0" fillId="4" borderId="0" xfId="0" applyFont="1" applyFill="1" applyBorder="1"/>
    <xf numFmtId="0" fontId="0" fillId="4" borderId="2" xfId="0" applyFont="1" applyFill="1" applyBorder="1"/>
    <xf numFmtId="0" fontId="0" fillId="0" borderId="2" xfId="0" applyFill="1" applyBorder="1"/>
    <xf numFmtId="0" fontId="18" fillId="0" borderId="7" xfId="0" applyFont="1" applyFill="1" applyBorder="1"/>
    <xf numFmtId="0" fontId="18" fillId="0" borderId="0" xfId="0" applyFont="1" applyFill="1" applyBorder="1"/>
    <xf numFmtId="0" fontId="13" fillId="4" borderId="8" xfId="0" applyFont="1" applyFill="1" applyBorder="1"/>
    <xf numFmtId="0" fontId="0" fillId="4" borderId="9" xfId="0" applyFont="1" applyFill="1" applyBorder="1"/>
    <xf numFmtId="0" fontId="0" fillId="4" borderId="3" xfId="0" applyFont="1" applyFill="1" applyBorder="1"/>
    <xf numFmtId="0" fontId="0" fillId="2" borderId="0" xfId="0" applyFont="1" applyFill="1"/>
    <xf numFmtId="0" fontId="19" fillId="0" borderId="0" xfId="0" applyFont="1"/>
    <xf numFmtId="0" fontId="0" fillId="9" borderId="0" xfId="0" applyFont="1" applyFill="1"/>
    <xf numFmtId="0" fontId="20" fillId="9" borderId="0" xfId="0" applyFont="1" applyFill="1"/>
    <xf numFmtId="0" fontId="19" fillId="9" borderId="0" xfId="0" applyFont="1" applyFill="1"/>
    <xf numFmtId="0" fontId="23" fillId="8" borderId="4" xfId="0" applyFont="1" applyFill="1" applyBorder="1" applyAlignment="1">
      <alignment horizontal="left"/>
    </xf>
    <xf numFmtId="0" fontId="0" fillId="8" borderId="5" xfId="0" applyFill="1" applyBorder="1"/>
    <xf numFmtId="0" fontId="0" fillId="8" borderId="7" xfId="0" applyFont="1" applyFill="1" applyBorder="1"/>
    <xf numFmtId="0" fontId="0" fillId="8" borderId="2" xfId="0" applyFill="1" applyBorder="1" applyAlignment="1">
      <alignment horizontal="left"/>
    </xf>
    <xf numFmtId="0" fontId="23" fillId="8" borderId="8" xfId="0" applyFont="1" applyFill="1" applyBorder="1"/>
    <xf numFmtId="0" fontId="0" fillId="8" borderId="3" xfId="0" applyFill="1" applyBorder="1"/>
    <xf numFmtId="0" fontId="0" fillId="8" borderId="4" xfId="0" applyFill="1" applyBorder="1" applyAlignment="1">
      <alignment horizontal="left"/>
    </xf>
    <xf numFmtId="0" fontId="0" fillId="8" borderId="5" xfId="0" applyFill="1" applyBorder="1" applyAlignment="1">
      <alignment horizontal="left"/>
    </xf>
    <xf numFmtId="0" fontId="0" fillId="8" borderId="7" xfId="0" applyFont="1" applyFill="1" applyBorder="1" applyAlignment="1">
      <alignment horizontal="left"/>
    </xf>
    <xf numFmtId="0" fontId="0" fillId="8" borderId="8" xfId="0" applyFont="1" applyFill="1" applyBorder="1" applyAlignment="1">
      <alignment horizontal="left"/>
    </xf>
    <xf numFmtId="0" fontId="0" fillId="8" borderId="3" xfId="0" applyFill="1" applyBorder="1" applyAlignment="1">
      <alignment horizontal="left"/>
    </xf>
    <xf numFmtId="0" fontId="24" fillId="0" borderId="0" xfId="0" applyFont="1"/>
    <xf numFmtId="0" fontId="0" fillId="3" borderId="4" xfId="0" applyFont="1" applyFill="1" applyBorder="1" applyAlignment="1">
      <alignment horizontal="left"/>
    </xf>
    <xf numFmtId="0" fontId="0" fillId="3" borderId="8" xfId="0" applyFont="1" applyFill="1" applyBorder="1" applyAlignment="1">
      <alignment horizontal="left"/>
    </xf>
    <xf numFmtId="0" fontId="13" fillId="3" borderId="4" xfId="0" applyFont="1" applyFill="1" applyBorder="1"/>
    <xf numFmtId="0" fontId="0" fillId="3" borderId="3" xfId="0" applyFill="1" applyBorder="1"/>
    <xf numFmtId="0" fontId="12" fillId="0" borderId="0" xfId="0" applyFont="1" applyFill="1" applyBorder="1"/>
    <xf numFmtId="0" fontId="0" fillId="3" borderId="7" xfId="0" applyFont="1" applyFill="1" applyBorder="1"/>
    <xf numFmtId="0" fontId="0" fillId="3" borderId="8" xfId="0" applyFont="1" applyFill="1" applyBorder="1"/>
    <xf numFmtId="0" fontId="0" fillId="3" borderId="9" xfId="0" applyFill="1" applyBorder="1"/>
    <xf numFmtId="0" fontId="10" fillId="0" borderId="0" xfId="0" applyFont="1" applyFill="1" applyBorder="1"/>
    <xf numFmtId="0" fontId="10" fillId="0" borderId="0" xfId="0" applyFont="1" applyFill="1"/>
    <xf numFmtId="0" fontId="18" fillId="0" borderId="0" xfId="4" applyFont="1"/>
    <xf numFmtId="0" fontId="12" fillId="4" borderId="0" xfId="4" applyFont="1" applyFill="1" applyBorder="1" applyAlignment="1">
      <alignment horizontal="right"/>
    </xf>
    <xf numFmtId="1" fontId="29" fillId="0" borderId="0" xfId="9" applyNumberFormat="1"/>
    <xf numFmtId="0" fontId="18" fillId="0" borderId="0" xfId="4" applyFont="1" applyAlignment="1">
      <alignment horizontal="left" wrapText="1"/>
    </xf>
    <xf numFmtId="0" fontId="18" fillId="0" borderId="0" xfId="4" applyFont="1" applyAlignment="1">
      <alignment horizontal="left"/>
    </xf>
    <xf numFmtId="0" fontId="18" fillId="0" borderId="0" xfId="4" applyFont="1" applyBorder="1" applyAlignment="1">
      <alignment horizontal="left"/>
    </xf>
    <xf numFmtId="0" fontId="12" fillId="4" borderId="0" xfId="4" applyFont="1" applyFill="1" applyAlignment="1">
      <alignment horizontal="center" wrapText="1"/>
    </xf>
    <xf numFmtId="0" fontId="18" fillId="0" borderId="0" xfId="4" applyFont="1" applyBorder="1" applyAlignment="1">
      <alignment horizontal="left" wrapText="1"/>
    </xf>
    <xf numFmtId="0" fontId="29" fillId="4" borderId="0" xfId="4" applyFill="1" applyBorder="1" applyAlignment="1">
      <alignment horizontal="right"/>
    </xf>
    <xf numFmtId="0" fontId="18" fillId="0" borderId="0" xfId="4" applyFont="1" applyFill="1" applyBorder="1" applyAlignment="1">
      <alignment horizontal="left" wrapText="1"/>
    </xf>
    <xf numFmtId="0" fontId="25" fillId="4" borderId="0" xfId="4" applyFont="1" applyFill="1" applyBorder="1" applyAlignment="1">
      <alignment horizontal="right"/>
    </xf>
    <xf numFmtId="0" fontId="18" fillId="0" borderId="0" xfId="3" applyFont="1" applyFill="1" applyBorder="1" applyAlignment="1">
      <alignment horizontal="left" wrapText="1"/>
    </xf>
    <xf numFmtId="0" fontId="0" fillId="0" borderId="0" xfId="3" applyFont="1" applyFill="1" applyBorder="1" applyAlignment="1">
      <alignment horizontal="right"/>
    </xf>
    <xf numFmtId="0" fontId="18" fillId="0" borderId="0" xfId="3" applyFont="1" applyFill="1" applyAlignment="1">
      <alignment horizontal="left"/>
    </xf>
    <xf numFmtId="0" fontId="12" fillId="0" borderId="0" xfId="3" applyFont="1" applyFill="1" applyBorder="1" applyAlignment="1">
      <alignment horizontal="right"/>
    </xf>
    <xf numFmtId="0" fontId="13" fillId="3" borderId="6" xfId="0" applyFont="1" applyFill="1" applyBorder="1"/>
    <xf numFmtId="0" fontId="13" fillId="3" borderId="5" xfId="0" applyFont="1" applyFill="1" applyBorder="1"/>
    <xf numFmtId="17" fontId="0" fillId="0" borderId="0" xfId="0" applyNumberFormat="1" applyFont="1"/>
    <xf numFmtId="0" fontId="0" fillId="3" borderId="4" xfId="0" applyFill="1" applyBorder="1"/>
    <xf numFmtId="0" fontId="23" fillId="8" borderId="10" xfId="0" applyFont="1" applyFill="1" applyBorder="1" applyAlignment="1">
      <alignment horizontal="left"/>
    </xf>
    <xf numFmtId="0" fontId="0" fillId="8" borderId="11" xfId="0" applyFill="1" applyBorder="1"/>
    <xf numFmtId="0" fontId="0" fillId="8" borderId="12" xfId="0" applyFill="1" applyBorder="1"/>
    <xf numFmtId="0" fontId="0" fillId="8" borderId="13" xfId="0" applyFont="1" applyFill="1" applyBorder="1"/>
    <xf numFmtId="0" fontId="0" fillId="8" borderId="14" xfId="0" applyFont="1" applyFill="1" applyBorder="1" applyAlignment="1">
      <alignment horizontal="left"/>
    </xf>
    <xf numFmtId="0" fontId="23" fillId="8" borderId="15" xfId="0" applyFont="1" applyFill="1" applyBorder="1"/>
    <xf numFmtId="0" fontId="0" fillId="8" borderId="16" xfId="0" applyFill="1" applyBorder="1"/>
    <xf numFmtId="0" fontId="0" fillId="8" borderId="17" xfId="0" applyFill="1" applyBorder="1"/>
    <xf numFmtId="0" fontId="0" fillId="8" borderId="11" xfId="0" applyFill="1" applyBorder="1" applyAlignment="1">
      <alignment horizontal="left"/>
    </xf>
    <xf numFmtId="0" fontId="0" fillId="8" borderId="12" xfId="0" applyFill="1" applyBorder="1" applyAlignment="1">
      <alignment horizontal="left"/>
    </xf>
    <xf numFmtId="0" fontId="0" fillId="8" borderId="13" xfId="0" applyFont="1" applyFill="1" applyBorder="1" applyAlignment="1">
      <alignment horizontal="left"/>
    </xf>
    <xf numFmtId="0" fontId="0" fillId="8" borderId="16" xfId="0" applyFill="1" applyBorder="1" applyAlignment="1">
      <alignment horizontal="left"/>
    </xf>
    <xf numFmtId="0" fontId="0" fillId="8" borderId="17" xfId="0" applyFill="1" applyBorder="1" applyAlignment="1">
      <alignment horizontal="left"/>
    </xf>
    <xf numFmtId="0" fontId="0" fillId="0" borderId="0" xfId="0" applyAlignment="1">
      <alignment horizontal="right"/>
    </xf>
    <xf numFmtId="0" fontId="0" fillId="0" borderId="0" xfId="0" applyFont="1" applyFill="1"/>
    <xf numFmtId="0" fontId="0" fillId="2" borderId="0" xfId="0" applyFill="1"/>
    <xf numFmtId="0" fontId="18" fillId="0" borderId="0" xfId="0" applyFont="1"/>
    <xf numFmtId="0" fontId="23" fillId="8" borderId="13" xfId="0" applyFont="1" applyFill="1" applyBorder="1" applyAlignment="1">
      <alignment horizontal="left"/>
    </xf>
    <xf numFmtId="0" fontId="0" fillId="8" borderId="0" xfId="0" applyFill="1" applyBorder="1"/>
    <xf numFmtId="0" fontId="0" fillId="8" borderId="14" xfId="0" applyFill="1" applyBorder="1"/>
    <xf numFmtId="0" fontId="23" fillId="8" borderId="0" xfId="0" applyFont="1" applyFill="1" applyBorder="1"/>
    <xf numFmtId="0" fontId="23" fillId="8" borderId="14" xfId="0" applyFont="1" applyFill="1" applyBorder="1"/>
    <xf numFmtId="0" fontId="0" fillId="0" borderId="0" xfId="0" applyFont="1" applyBorder="1"/>
    <xf numFmtId="0" fontId="18" fillId="0" borderId="0" xfId="0" applyFont="1" applyBorder="1"/>
    <xf numFmtId="0" fontId="26" fillId="8" borderId="11" xfId="0" applyFont="1" applyFill="1" applyBorder="1" applyAlignment="1">
      <alignment horizontal="left"/>
    </xf>
    <xf numFmtId="0" fontId="26" fillId="8" borderId="11" xfId="0" applyFont="1" applyFill="1" applyBorder="1"/>
    <xf numFmtId="0" fontId="26" fillId="0" borderId="0" xfId="0" applyFont="1" applyFill="1" applyBorder="1" applyAlignment="1">
      <alignment horizontal="left"/>
    </xf>
    <xf numFmtId="0" fontId="26" fillId="8" borderId="13" xfId="0" applyFont="1" applyFill="1" applyBorder="1" applyAlignment="1">
      <alignment horizontal="left"/>
    </xf>
    <xf numFmtId="0" fontId="26" fillId="8" borderId="0" xfId="0" applyFont="1" applyFill="1" applyBorder="1" applyAlignment="1">
      <alignment horizontal="left"/>
    </xf>
    <xf numFmtId="0" fontId="26" fillId="8" borderId="0" xfId="0" applyFont="1" applyFill="1" applyBorder="1"/>
    <xf numFmtId="0" fontId="27" fillId="8" borderId="15" xfId="0" applyFont="1" applyFill="1" applyBorder="1"/>
    <xf numFmtId="0" fontId="26" fillId="8" borderId="16" xfId="0" applyFont="1" applyFill="1" applyBorder="1" applyAlignment="1">
      <alignment horizontal="left"/>
    </xf>
    <xf numFmtId="0" fontId="26" fillId="8" borderId="16" xfId="0" applyFont="1" applyFill="1" applyBorder="1"/>
    <xf numFmtId="0" fontId="27" fillId="8" borderId="10" xfId="0" applyFont="1" applyFill="1" applyBorder="1" applyAlignment="1">
      <alignment horizontal="left"/>
    </xf>
    <xf numFmtId="0" fontId="18" fillId="8" borderId="10" xfId="0" applyFont="1" applyFill="1" applyBorder="1" applyAlignment="1">
      <alignment horizontal="left"/>
    </xf>
    <xf numFmtId="0" fontId="25" fillId="0" borderId="0" xfId="0" applyFont="1" applyFill="1" applyBorder="1"/>
    <xf numFmtId="0" fontId="28" fillId="0" borderId="0" xfId="0" applyFont="1" applyFill="1" applyBorder="1" applyAlignment="1">
      <alignment horizontal="left"/>
    </xf>
    <xf numFmtId="9" fontId="0" fillId="0" borderId="0" xfId="11" applyFont="1" applyFill="1" applyBorder="1" applyAlignment="1" applyProtection="1"/>
    <xf numFmtId="0" fontId="13" fillId="8" borderId="10" xfId="0" applyFont="1" applyFill="1" applyBorder="1" applyAlignment="1">
      <alignment horizontal="left"/>
    </xf>
    <xf numFmtId="0" fontId="13" fillId="8" borderId="13" xfId="0" applyFont="1" applyFill="1" applyBorder="1"/>
    <xf numFmtId="0" fontId="13" fillId="8" borderId="15" xfId="0" applyFont="1" applyFill="1" applyBorder="1"/>
    <xf numFmtId="0" fontId="30" fillId="0" borderId="0" xfId="0" applyFont="1" applyFill="1" applyBorder="1"/>
    <xf numFmtId="0" fontId="36" fillId="0" borderId="0" xfId="0" applyFont="1"/>
    <xf numFmtId="0" fontId="24" fillId="0" borderId="0" xfId="0" applyFont="1" applyAlignment="1">
      <alignment horizontal="left"/>
    </xf>
    <xf numFmtId="0" fontId="37" fillId="0" borderId="0" xfId="0" applyFont="1"/>
    <xf numFmtId="0" fontId="0" fillId="10" borderId="0" xfId="0" applyFill="1"/>
    <xf numFmtId="0" fontId="0" fillId="11" borderId="0" xfId="0" applyFill="1"/>
    <xf numFmtId="0" fontId="38" fillId="0" borderId="0" xfId="0" applyFont="1"/>
    <xf numFmtId="0" fontId="39" fillId="0" borderId="0" xfId="0" applyFont="1"/>
    <xf numFmtId="0" fontId="40" fillId="0" borderId="0" xfId="0" applyFont="1"/>
    <xf numFmtId="0" fontId="38" fillId="11" borderId="0" xfId="0" applyFont="1" applyFill="1"/>
    <xf numFmtId="0" fontId="20" fillId="0" borderId="0" xfId="0" applyFont="1"/>
    <xf numFmtId="0" fontId="0" fillId="11" borderId="0" xfId="0" applyFill="1" applyBorder="1"/>
    <xf numFmtId="0" fontId="0" fillId="11" borderId="18" xfId="0" applyFill="1" applyBorder="1"/>
    <xf numFmtId="0" fontId="0" fillId="11" borderId="19" xfId="0" applyFill="1" applyBorder="1"/>
    <xf numFmtId="0" fontId="0" fillId="11" borderId="20" xfId="0" applyFill="1" applyBorder="1"/>
    <xf numFmtId="0" fontId="0" fillId="11" borderId="21" xfId="0" applyFill="1" applyBorder="1"/>
    <xf numFmtId="0" fontId="38" fillId="11" borderId="20" xfId="0" applyFont="1" applyFill="1" applyBorder="1"/>
    <xf numFmtId="0" fontId="0" fillId="11" borderId="22" xfId="0" applyFill="1" applyBorder="1"/>
    <xf numFmtId="0" fontId="0" fillId="11" borderId="23" xfId="0" applyFill="1" applyBorder="1"/>
    <xf numFmtId="0" fontId="0" fillId="11" borderId="24" xfId="0" applyFill="1" applyBorder="1"/>
    <xf numFmtId="0" fontId="10" fillId="10" borderId="0" xfId="0" applyFont="1" applyFill="1" applyBorder="1"/>
    <xf numFmtId="0" fontId="39" fillId="10" borderId="25" xfId="0" applyFont="1" applyFill="1" applyBorder="1"/>
    <xf numFmtId="0" fontId="13" fillId="12" borderId="4" xfId="0" applyFont="1" applyFill="1" applyBorder="1" applyAlignment="1">
      <alignment horizontal="left"/>
    </xf>
    <xf numFmtId="0" fontId="0" fillId="12" borderId="2" xfId="0" applyFont="1" applyFill="1" applyBorder="1" applyAlignment="1">
      <alignment horizontal="left"/>
    </xf>
    <xf numFmtId="0" fontId="0" fillId="12" borderId="26" xfId="0" applyFill="1" applyBorder="1" applyAlignment="1">
      <alignment horizontal="left"/>
    </xf>
    <xf numFmtId="0" fontId="0" fillId="12" borderId="26" xfId="0" applyFont="1" applyFill="1" applyBorder="1" applyAlignment="1">
      <alignment horizontal="left"/>
    </xf>
    <xf numFmtId="0" fontId="0" fillId="14" borderId="26" xfId="0" applyFont="1" applyFill="1" applyBorder="1" applyAlignment="1">
      <alignment horizontal="left"/>
    </xf>
    <xf numFmtId="0" fontId="0" fillId="12" borderId="6" xfId="0" applyFill="1" applyBorder="1"/>
    <xf numFmtId="0" fontId="0" fillId="12" borderId="5" xfId="0" applyFill="1" applyBorder="1"/>
    <xf numFmtId="0" fontId="0" fillId="12" borderId="0" xfId="0" applyFill="1" applyBorder="1"/>
    <xf numFmtId="0" fontId="0" fillId="12" borderId="0" xfId="0" applyFont="1" applyFill="1" applyBorder="1"/>
    <xf numFmtId="0" fontId="0" fillId="12" borderId="2" xfId="0" applyFill="1" applyBorder="1"/>
    <xf numFmtId="0" fontId="0" fillId="16" borderId="0" xfId="0" applyFont="1" applyFill="1" applyBorder="1"/>
    <xf numFmtId="0" fontId="0" fillId="10" borderId="0" xfId="0" applyFont="1" applyFill="1"/>
    <xf numFmtId="0" fontId="0" fillId="17" borderId="7" xfId="0" applyFont="1" applyFill="1" applyBorder="1" applyAlignment="1">
      <alignment horizontal="left"/>
    </xf>
    <xf numFmtId="0" fontId="0" fillId="17" borderId="0" xfId="0" applyFont="1" applyFill="1" applyBorder="1" applyAlignment="1">
      <alignment horizontal="left"/>
    </xf>
    <xf numFmtId="0" fontId="0" fillId="17" borderId="0" xfId="0" applyFill="1" applyBorder="1" applyAlignment="1">
      <alignment horizontal="left"/>
    </xf>
    <xf numFmtId="0" fontId="0" fillId="17" borderId="2" xfId="0" applyFont="1" applyFill="1" applyBorder="1" applyAlignment="1">
      <alignment horizontal="left"/>
    </xf>
    <xf numFmtId="0" fontId="0" fillId="18" borderId="7" xfId="0" applyFont="1" applyFill="1" applyBorder="1" applyAlignment="1">
      <alignment horizontal="left"/>
    </xf>
    <xf numFmtId="0" fontId="0" fillId="12" borderId="7" xfId="0" applyFont="1" applyFill="1" applyBorder="1" applyAlignment="1">
      <alignment horizontal="left"/>
    </xf>
    <xf numFmtId="0" fontId="0" fillId="12" borderId="0" xfId="0" applyFill="1" applyBorder="1" applyAlignment="1">
      <alignment horizontal="left"/>
    </xf>
    <xf numFmtId="0" fontId="0" fillId="12" borderId="0" xfId="0" applyFont="1" applyFill="1" applyBorder="1" applyAlignment="1">
      <alignment horizontal="left"/>
    </xf>
    <xf numFmtId="0" fontId="0" fillId="17" borderId="7" xfId="0" applyFill="1" applyBorder="1" applyAlignment="1">
      <alignment horizontal="left"/>
    </xf>
    <xf numFmtId="0" fontId="0" fillId="18" borderId="0" xfId="0" applyFill="1" applyBorder="1" applyAlignment="1">
      <alignment horizontal="left"/>
    </xf>
    <xf numFmtId="0" fontId="0" fillId="20" borderId="7" xfId="0" applyFill="1" applyBorder="1" applyAlignment="1">
      <alignment horizontal="left"/>
    </xf>
    <xf numFmtId="0" fontId="0" fillId="20" borderId="0" xfId="0" applyFill="1" applyBorder="1" applyAlignment="1">
      <alignment horizontal="left"/>
    </xf>
    <xf numFmtId="0" fontId="0" fillId="21" borderId="0" xfId="0" applyFont="1" applyFill="1" applyAlignment="1">
      <alignment horizontal="left"/>
    </xf>
    <xf numFmtId="0" fontId="0" fillId="19" borderId="0" xfId="0" applyFont="1" applyFill="1" applyAlignment="1">
      <alignment horizontal="left"/>
    </xf>
    <xf numFmtId="0" fontId="0" fillId="19" borderId="0" xfId="0" applyFill="1" applyBorder="1" applyAlignment="1">
      <alignment horizontal="left"/>
    </xf>
    <xf numFmtId="0" fontId="0" fillId="21" borderId="0" xfId="0" applyFill="1" applyBorder="1" applyAlignment="1">
      <alignment horizontal="left"/>
    </xf>
    <xf numFmtId="0" fontId="0" fillId="21" borderId="0" xfId="0" applyFill="1"/>
    <xf numFmtId="0" fontId="13" fillId="22" borderId="7" xfId="0" applyFont="1" applyFill="1" applyBorder="1"/>
    <xf numFmtId="0" fontId="0" fillId="22" borderId="0" xfId="0" applyFont="1" applyFill="1" applyBorder="1"/>
    <xf numFmtId="0" fontId="0" fillId="22" borderId="2" xfId="0" applyFill="1" applyBorder="1"/>
    <xf numFmtId="0" fontId="0" fillId="22" borderId="0" xfId="0" applyFill="1" applyBorder="1"/>
    <xf numFmtId="0" fontId="0" fillId="23" borderId="7" xfId="0" applyFont="1" applyFill="1" applyBorder="1" applyAlignment="1">
      <alignment horizontal="left"/>
    </xf>
    <xf numFmtId="0" fontId="0" fillId="23" borderId="0" xfId="0" applyFont="1" applyFill="1" applyBorder="1" applyAlignment="1">
      <alignment horizontal="left"/>
    </xf>
    <xf numFmtId="0" fontId="0" fillId="23" borderId="0" xfId="0" applyFill="1" applyBorder="1" applyAlignment="1">
      <alignment horizontal="left"/>
    </xf>
    <xf numFmtId="0" fontId="0" fillId="23" borderId="2" xfId="0" applyFont="1" applyFill="1" applyBorder="1" applyAlignment="1">
      <alignment horizontal="left"/>
    </xf>
    <xf numFmtId="0" fontId="0" fillId="24" borderId="7" xfId="0" applyFont="1" applyFill="1" applyBorder="1" applyAlignment="1">
      <alignment horizontal="left"/>
    </xf>
    <xf numFmtId="0" fontId="0" fillId="25" borderId="7" xfId="0" applyFont="1" applyFill="1" applyBorder="1" applyAlignment="1">
      <alignment horizontal="left"/>
    </xf>
    <xf numFmtId="0" fontId="0" fillId="25" borderId="0" xfId="0" applyFill="1" applyBorder="1" applyAlignment="1">
      <alignment horizontal="left"/>
    </xf>
    <xf numFmtId="0" fontId="0" fillId="25" borderId="2" xfId="0" applyFont="1" applyFill="1" applyBorder="1" applyAlignment="1">
      <alignment horizontal="left"/>
    </xf>
    <xf numFmtId="0" fontId="0" fillId="25" borderId="0" xfId="0" applyFont="1" applyFill="1" applyBorder="1" applyAlignment="1">
      <alignment horizontal="left"/>
    </xf>
    <xf numFmtId="0" fontId="0" fillId="23" borderId="7" xfId="0" applyFill="1" applyBorder="1" applyAlignment="1">
      <alignment horizontal="left"/>
    </xf>
    <xf numFmtId="0" fontId="0" fillId="24" borderId="0" xfId="0" applyFill="1" applyBorder="1" applyAlignment="1">
      <alignment horizontal="left"/>
    </xf>
    <xf numFmtId="0" fontId="0" fillId="26" borderId="0" xfId="0" applyFill="1" applyBorder="1" applyAlignment="1">
      <alignment horizontal="left"/>
    </xf>
    <xf numFmtId="0" fontId="0" fillId="11" borderId="0" xfId="0" applyFill="1" applyAlignment="1">
      <alignment horizontal="left"/>
    </xf>
    <xf numFmtId="0" fontId="0" fillId="27" borderId="0" xfId="0" applyFont="1" applyFill="1" applyAlignment="1">
      <alignment horizontal="left"/>
    </xf>
    <xf numFmtId="0" fontId="0" fillId="28" borderId="0" xfId="0" applyFont="1" applyFill="1" applyAlignment="1">
      <alignment horizontal="left"/>
    </xf>
    <xf numFmtId="0" fontId="0" fillId="27" borderId="0" xfId="0" applyFill="1"/>
    <xf numFmtId="0" fontId="41" fillId="12" borderId="7" xfId="0" applyFont="1" applyFill="1" applyBorder="1"/>
    <xf numFmtId="0" fontId="41" fillId="16" borderId="7" xfId="0" applyFont="1" applyFill="1" applyBorder="1"/>
    <xf numFmtId="0" fontId="38" fillId="10" borderId="0" xfId="0" applyFont="1" applyFill="1"/>
    <xf numFmtId="0" fontId="38" fillId="12" borderId="0" xfId="0" applyFont="1" applyFill="1" applyBorder="1" applyAlignment="1">
      <alignment horizontal="left"/>
    </xf>
    <xf numFmtId="0" fontId="38" fillId="18" borderId="0" xfId="0" applyFont="1" applyFill="1" applyBorder="1" applyAlignment="1">
      <alignment horizontal="left"/>
    </xf>
    <xf numFmtId="0" fontId="38" fillId="17" borderId="0" xfId="0" applyFont="1" applyFill="1" applyBorder="1" applyAlignment="1">
      <alignment horizontal="left"/>
    </xf>
    <xf numFmtId="0" fontId="38" fillId="21" borderId="0" xfId="0" applyFont="1" applyFill="1" applyAlignment="1">
      <alignment horizontal="left"/>
    </xf>
    <xf numFmtId="0" fontId="38" fillId="12" borderId="7" xfId="0" applyFont="1" applyFill="1" applyBorder="1" applyAlignment="1">
      <alignment horizontal="left"/>
    </xf>
    <xf numFmtId="0" fontId="38" fillId="20" borderId="7" xfId="0" applyFont="1" applyFill="1" applyBorder="1" applyAlignment="1">
      <alignment horizontal="left"/>
    </xf>
    <xf numFmtId="0" fontId="33" fillId="0" borderId="0" xfId="0" applyFont="1"/>
    <xf numFmtId="0" fontId="38" fillId="12" borderId="26" xfId="0" applyFont="1" applyFill="1" applyBorder="1" applyAlignment="1">
      <alignment horizontal="left"/>
    </xf>
    <xf numFmtId="0" fontId="10" fillId="10" borderId="0" xfId="0" applyFont="1" applyFill="1"/>
    <xf numFmtId="0" fontId="34" fillId="0" borderId="0" xfId="0" applyFont="1"/>
    <xf numFmtId="0" fontId="35" fillId="0" borderId="0" xfId="0" applyFont="1"/>
    <xf numFmtId="0" fontId="0" fillId="10" borderId="27" xfId="0" applyFill="1" applyBorder="1"/>
    <xf numFmtId="0" fontId="0" fillId="10" borderId="28" xfId="0" applyFill="1" applyBorder="1"/>
    <xf numFmtId="0" fontId="0" fillId="10" borderId="29" xfId="0" applyFill="1" applyBorder="1"/>
    <xf numFmtId="0" fontId="0" fillId="10" borderId="0" xfId="0" applyFill="1" applyBorder="1"/>
    <xf numFmtId="0" fontId="0" fillId="10" borderId="30" xfId="0" applyFill="1" applyBorder="1"/>
    <xf numFmtId="0" fontId="0" fillId="10" borderId="31" xfId="0" applyFill="1" applyBorder="1"/>
    <xf numFmtId="0" fontId="0" fillId="10" borderId="32" xfId="0" applyFill="1" applyBorder="1"/>
    <xf numFmtId="0" fontId="0" fillId="10" borderId="33" xfId="0" applyFill="1" applyBorder="1"/>
    <xf numFmtId="0" fontId="38" fillId="10" borderId="34" xfId="0" applyFont="1" applyFill="1" applyBorder="1"/>
    <xf numFmtId="0" fontId="38" fillId="10" borderId="0" xfId="0" applyFont="1" applyFill="1" applyBorder="1"/>
    <xf numFmtId="0" fontId="42" fillId="0" borderId="0" xfId="0" applyFont="1"/>
    <xf numFmtId="0" fontId="43" fillId="0" borderId="0" xfId="0" applyFont="1"/>
    <xf numFmtId="0" fontId="0" fillId="0" borderId="0" xfId="0" applyFill="1" applyBorder="1"/>
    <xf numFmtId="0" fontId="0" fillId="29" borderId="0" xfId="0" applyFill="1"/>
    <xf numFmtId="0" fontId="10" fillId="29" borderId="0" xfId="0" applyFont="1" applyFill="1"/>
    <xf numFmtId="0" fontId="0" fillId="23" borderId="0" xfId="0" applyFont="1" applyFill="1"/>
    <xf numFmtId="0" fontId="0" fillId="23" borderId="0" xfId="0" applyFill="1"/>
    <xf numFmtId="0" fontId="0" fillId="4" borderId="0" xfId="0" applyFill="1"/>
    <xf numFmtId="0" fontId="0" fillId="4" borderId="2" xfId="0" applyFill="1" applyBorder="1" applyAlignment="1">
      <alignment horizontal="left"/>
    </xf>
    <xf numFmtId="0" fontId="0" fillId="10" borderId="0" xfId="0" applyFont="1" applyFill="1" applyBorder="1"/>
    <xf numFmtId="0" fontId="24" fillId="10" borderId="0" xfId="0" applyFont="1" applyFill="1" applyBorder="1" applyAlignment="1">
      <alignment horizontal="left" vertical="center" wrapText="1"/>
    </xf>
    <xf numFmtId="0" fontId="0" fillId="11" borderId="0" xfId="0" applyFont="1" applyFill="1" applyBorder="1"/>
    <xf numFmtId="0" fontId="44" fillId="11" borderId="0" xfId="0" applyFont="1" applyFill="1" applyBorder="1"/>
    <xf numFmtId="0" fontId="0" fillId="11" borderId="35" xfId="0" applyFont="1" applyFill="1" applyBorder="1"/>
    <xf numFmtId="0" fontId="45" fillId="0" borderId="0" xfId="0" applyFont="1"/>
    <xf numFmtId="0" fontId="44" fillId="11" borderId="34" xfId="0" applyFont="1" applyFill="1" applyBorder="1"/>
    <xf numFmtId="0" fontId="0" fillId="11" borderId="27" xfId="0" applyFont="1" applyFill="1" applyBorder="1"/>
    <xf numFmtId="0" fontId="0" fillId="11" borderId="28" xfId="0" applyFont="1" applyFill="1" applyBorder="1"/>
    <xf numFmtId="0" fontId="0" fillId="11" borderId="29" xfId="0" applyFont="1" applyFill="1" applyBorder="1"/>
    <xf numFmtId="0" fontId="0" fillId="11" borderId="30" xfId="0" applyFont="1" applyFill="1" applyBorder="1"/>
    <xf numFmtId="0" fontId="44" fillId="11" borderId="29" xfId="0" applyFont="1" applyFill="1" applyBorder="1"/>
    <xf numFmtId="0" fontId="44" fillId="11" borderId="30" xfId="0" applyFont="1" applyFill="1" applyBorder="1"/>
    <xf numFmtId="0" fontId="0" fillId="10" borderId="29" xfId="0" applyFont="1" applyFill="1" applyBorder="1"/>
    <xf numFmtId="0" fontId="0" fillId="10" borderId="31" xfId="0" applyFont="1" applyFill="1" applyBorder="1"/>
    <xf numFmtId="0" fontId="0" fillId="10" borderId="32" xfId="0" applyFont="1" applyFill="1" applyBorder="1"/>
    <xf numFmtId="0" fontId="0" fillId="10" borderId="33" xfId="0" applyFont="1" applyFill="1" applyBorder="1"/>
    <xf numFmtId="0" fontId="44" fillId="30" borderId="34" xfId="0" applyFont="1" applyFill="1" applyBorder="1" applyAlignment="1">
      <alignment horizontal="left"/>
    </xf>
    <xf numFmtId="0" fontId="0" fillId="30" borderId="28" xfId="0" applyFill="1" applyBorder="1"/>
    <xf numFmtId="0" fontId="13" fillId="31" borderId="29" xfId="0" applyFont="1" applyFill="1" applyBorder="1"/>
    <xf numFmtId="0" fontId="0" fillId="31" borderId="30" xfId="0" applyFill="1" applyBorder="1"/>
    <xf numFmtId="0" fontId="0" fillId="31" borderId="30" xfId="0" applyFont="1" applyFill="1" applyBorder="1"/>
    <xf numFmtId="0" fontId="0" fillId="31" borderId="29" xfId="0" applyFont="1" applyFill="1" applyBorder="1"/>
    <xf numFmtId="0" fontId="0" fillId="31" borderId="33" xfId="0" applyFont="1" applyFill="1" applyBorder="1"/>
    <xf numFmtId="0" fontId="46" fillId="0" borderId="0" xfId="0" applyFont="1"/>
    <xf numFmtId="0" fontId="47" fillId="0" borderId="0" xfId="0" applyFont="1"/>
    <xf numFmtId="0" fontId="44" fillId="0" borderId="0" xfId="0" applyFont="1"/>
    <xf numFmtId="0" fontId="0" fillId="12" borderId="0" xfId="0" applyFont="1" applyFill="1" applyAlignment="1">
      <alignment vertical="top"/>
    </xf>
    <xf numFmtId="0" fontId="0" fillId="17" borderId="0" xfId="0" applyFill="1"/>
    <xf numFmtId="0" fontId="44" fillId="10" borderId="0" xfId="0" applyFont="1" applyFill="1"/>
    <xf numFmtId="0" fontId="0" fillId="32" borderId="0" xfId="0" applyFill="1" applyBorder="1"/>
    <xf numFmtId="0" fontId="0" fillId="0" borderId="0" xfId="0" quotePrefix="1"/>
    <xf numFmtId="0" fontId="0" fillId="33" borderId="0" xfId="0" applyFill="1"/>
    <xf numFmtId="16" fontId="0" fillId="33" borderId="0" xfId="0" applyNumberFormat="1" applyFill="1"/>
    <xf numFmtId="0" fontId="49" fillId="0" borderId="0" xfId="0" applyFont="1"/>
    <xf numFmtId="0" fontId="44" fillId="8" borderId="10" xfId="0" applyFont="1" applyFill="1" applyBorder="1" applyAlignment="1">
      <alignment horizontal="left"/>
    </xf>
    <xf numFmtId="0" fontId="44" fillId="8" borderId="15" xfId="0" applyFont="1" applyFill="1" applyBorder="1"/>
    <xf numFmtId="0" fontId="15" fillId="0" borderId="0" xfId="0" applyFont="1" applyAlignment="1">
      <alignment horizontal="left" vertical="center"/>
    </xf>
    <xf numFmtId="0" fontId="0" fillId="35" borderId="0" xfId="0" applyFill="1"/>
    <xf numFmtId="0" fontId="0" fillId="36" borderId="0" xfId="0" applyFont="1" applyFill="1"/>
    <xf numFmtId="0" fontId="0" fillId="37" borderId="0" xfId="0" applyFont="1" applyFill="1" applyAlignment="1">
      <alignment vertical="top"/>
    </xf>
    <xf numFmtId="0" fontId="52" fillId="0" borderId="0" xfId="0" applyFont="1"/>
    <xf numFmtId="0" fontId="26" fillId="10" borderId="0" xfId="0" applyFont="1" applyFill="1" applyBorder="1" applyAlignment="1">
      <alignment horizontal="left"/>
    </xf>
    <xf numFmtId="0" fontId="0" fillId="39" borderId="0" xfId="0" applyFill="1"/>
    <xf numFmtId="0" fontId="12" fillId="40" borderId="0" xfId="10" applyFont="1" applyFill="1" applyBorder="1" applyAlignment="1">
      <alignment horizontal="right"/>
    </xf>
    <xf numFmtId="2" fontId="40" fillId="40" borderId="0" xfId="10" applyNumberFormat="1" applyFont="1" applyFill="1" applyBorder="1" applyAlignment="1">
      <alignment horizontal="right"/>
    </xf>
    <xf numFmtId="0" fontId="40" fillId="40" borderId="0" xfId="10" applyFont="1" applyFill="1" applyBorder="1" applyAlignment="1">
      <alignment horizontal="right"/>
    </xf>
    <xf numFmtId="0" fontId="40" fillId="40" borderId="0" xfId="10" applyFont="1" applyFill="1" applyAlignment="1">
      <alignment horizontal="center" wrapText="1"/>
    </xf>
    <xf numFmtId="0" fontId="25" fillId="40" borderId="0" xfId="10" applyFont="1" applyFill="1" applyBorder="1" applyAlignment="1">
      <alignment horizontal="right"/>
    </xf>
    <xf numFmtId="0" fontId="55" fillId="0" borderId="0" xfId="14" applyFont="1"/>
    <xf numFmtId="0" fontId="5" fillId="0" borderId="0" xfId="14"/>
    <xf numFmtId="14" fontId="5" fillId="0" borderId="0" xfId="14" applyNumberFormat="1"/>
    <xf numFmtId="0" fontId="56" fillId="0" borderId="0" xfId="14" applyFont="1"/>
    <xf numFmtId="0" fontId="5" fillId="10" borderId="0" xfId="14" applyFill="1"/>
    <xf numFmtId="0" fontId="5" fillId="0" borderId="0" xfId="14" applyFill="1"/>
    <xf numFmtId="0" fontId="56" fillId="0" borderId="0" xfId="14" applyFont="1" applyFill="1"/>
    <xf numFmtId="0" fontId="55" fillId="10" borderId="0" xfId="14" applyFont="1" applyFill="1"/>
    <xf numFmtId="0" fontId="40" fillId="0" borderId="7" xfId="0" applyFont="1" applyFill="1" applyBorder="1"/>
    <xf numFmtId="0" fontId="4" fillId="0" borderId="0" xfId="14" applyFont="1"/>
    <xf numFmtId="0" fontId="3" fillId="0" borderId="0" xfId="14" applyFont="1"/>
    <xf numFmtId="0" fontId="57" fillId="0" borderId="0" xfId="14" applyFont="1"/>
    <xf numFmtId="0" fontId="2" fillId="0" borderId="0" xfId="14" applyFont="1"/>
    <xf numFmtId="0" fontId="44" fillId="8" borderId="4" xfId="0" applyFont="1" applyFill="1" applyBorder="1" applyAlignment="1">
      <alignment horizontal="left"/>
    </xf>
    <xf numFmtId="0" fontId="44" fillId="8" borderId="8" xfId="0" applyFont="1" applyFill="1" applyBorder="1" applyAlignment="1">
      <alignment horizontal="left"/>
    </xf>
    <xf numFmtId="0" fontId="47" fillId="10" borderId="0" xfId="0" applyFont="1" applyFill="1" applyAlignment="1">
      <alignment horizontal="left"/>
    </xf>
    <xf numFmtId="0" fontId="47" fillId="10" borderId="0" xfId="0" applyFont="1" applyFill="1"/>
    <xf numFmtId="0" fontId="29" fillId="0" borderId="0" xfId="3"/>
    <xf numFmtId="0" fontId="44" fillId="0" borderId="0" xfId="3" applyFont="1"/>
    <xf numFmtId="0" fontId="29" fillId="0" borderId="0" xfId="3" quotePrefix="1" applyAlignment="1">
      <alignment horizontal="right"/>
    </xf>
    <xf numFmtId="0" fontId="38" fillId="0" borderId="0" xfId="3" applyFont="1"/>
    <xf numFmtId="14" fontId="29" fillId="0" borderId="0" xfId="3" applyNumberFormat="1"/>
    <xf numFmtId="0" fontId="0" fillId="0" borderId="0" xfId="3" applyFont="1"/>
    <xf numFmtId="0" fontId="0" fillId="41" borderId="0" xfId="0" applyFont="1" applyFill="1" applyAlignment="1">
      <alignment horizontal="justify" vertical="center"/>
    </xf>
    <xf numFmtId="0" fontId="0" fillId="41" borderId="0" xfId="0" applyFont="1" applyFill="1"/>
    <xf numFmtId="0" fontId="0" fillId="41" borderId="0" xfId="0" applyFont="1" applyFill="1" applyAlignment="1">
      <alignment vertical="center"/>
    </xf>
    <xf numFmtId="0" fontId="59" fillId="0" borderId="0" xfId="0" applyFont="1"/>
    <xf numFmtId="0" fontId="13" fillId="12" borderId="34" xfId="0" applyFont="1" applyFill="1" applyBorder="1" applyAlignment="1">
      <alignment horizontal="left"/>
    </xf>
    <xf numFmtId="0" fontId="0" fillId="12" borderId="36" xfId="0" applyFill="1" applyBorder="1" applyAlignment="1">
      <alignment horizontal="left"/>
    </xf>
    <xf numFmtId="0" fontId="0" fillId="10" borderId="37" xfId="0" applyFill="1" applyBorder="1"/>
    <xf numFmtId="0" fontId="44" fillId="12" borderId="38" xfId="0" applyFont="1" applyFill="1" applyBorder="1" applyAlignment="1">
      <alignment horizontal="left"/>
    </xf>
    <xf numFmtId="0" fontId="0" fillId="10" borderId="39" xfId="0" applyFill="1" applyBorder="1"/>
    <xf numFmtId="0" fontId="0" fillId="12" borderId="38" xfId="0" applyFont="1" applyFill="1" applyBorder="1" applyAlignment="1">
      <alignment horizontal="left"/>
    </xf>
    <xf numFmtId="0" fontId="13" fillId="12" borderId="38" xfId="0" applyFont="1" applyFill="1" applyBorder="1" applyAlignment="1">
      <alignment horizontal="left"/>
    </xf>
    <xf numFmtId="0" fontId="38" fillId="13" borderId="38" xfId="0" applyFont="1" applyFill="1" applyBorder="1" applyAlignment="1">
      <alignment horizontal="left"/>
    </xf>
    <xf numFmtId="0" fontId="38" fillId="14" borderId="38" xfId="0" applyFont="1" applyFill="1" applyBorder="1" applyAlignment="1">
      <alignment horizontal="left"/>
    </xf>
    <xf numFmtId="0" fontId="38" fillId="14" borderId="39" xfId="0" applyFont="1" applyFill="1" applyBorder="1" applyAlignment="1">
      <alignment horizontal="left"/>
    </xf>
    <xf numFmtId="0" fontId="13" fillId="14" borderId="39" xfId="0" applyFont="1" applyFill="1" applyBorder="1" applyAlignment="1">
      <alignment horizontal="left"/>
    </xf>
    <xf numFmtId="0" fontId="38" fillId="15" borderId="40" xfId="0" applyFont="1" applyFill="1" applyBorder="1" applyAlignment="1">
      <alignment horizontal="left"/>
    </xf>
    <xf numFmtId="0" fontId="0" fillId="12" borderId="41" xfId="0" applyFont="1" applyFill="1" applyBorder="1" applyAlignment="1">
      <alignment horizontal="left"/>
    </xf>
    <xf numFmtId="0" fontId="0" fillId="10" borderId="42" xfId="0" applyFill="1" applyBorder="1"/>
    <xf numFmtId="0" fontId="13" fillId="12" borderId="7" xfId="0" applyFont="1" applyFill="1" applyBorder="1" applyAlignment="1">
      <alignment horizontal="left"/>
    </xf>
    <xf numFmtId="0" fontId="40" fillId="0" borderId="0" xfId="0" applyFont="1" applyFill="1"/>
    <xf numFmtId="0" fontId="41" fillId="0" borderId="0" xfId="0" applyFont="1" applyFill="1" applyBorder="1"/>
    <xf numFmtId="11" fontId="10" fillId="0" borderId="0" xfId="0" applyNumberFormat="1" applyFont="1"/>
    <xf numFmtId="0" fontId="60" fillId="0" borderId="0" xfId="0" applyFont="1"/>
    <xf numFmtId="0" fontId="61" fillId="0" borderId="0" xfId="0" applyFont="1"/>
    <xf numFmtId="0" fontId="13" fillId="38" borderId="29" xfId="0" applyFont="1" applyFill="1" applyBorder="1"/>
    <xf numFmtId="0" fontId="0" fillId="38" borderId="30" xfId="0" applyFont="1" applyFill="1" applyBorder="1"/>
    <xf numFmtId="0" fontId="0" fillId="38" borderId="30" xfId="0" applyFill="1" applyBorder="1"/>
    <xf numFmtId="0" fontId="48" fillId="0" borderId="0" xfId="0" applyFont="1"/>
    <xf numFmtId="0" fontId="62" fillId="0" borderId="0" xfId="0" applyFont="1"/>
    <xf numFmtId="0" fontId="62" fillId="0" borderId="0" xfId="0" applyFont="1" applyAlignment="1">
      <alignment horizontal="center"/>
    </xf>
    <xf numFmtId="0" fontId="56" fillId="0" borderId="0" xfId="0" applyFont="1"/>
    <xf numFmtId="0" fontId="63" fillId="0" borderId="0" xfId="0" applyFont="1"/>
    <xf numFmtId="0" fontId="64" fillId="0" borderId="0" xfId="0" applyFont="1"/>
    <xf numFmtId="16" fontId="0" fillId="33" borderId="0" xfId="0" quotePrefix="1" applyNumberFormat="1" applyFill="1"/>
    <xf numFmtId="0" fontId="65" fillId="42" borderId="0" xfId="0" applyFont="1" applyFill="1"/>
    <xf numFmtId="0" fontId="66" fillId="42" borderId="0" xfId="0" applyFont="1" applyFill="1"/>
    <xf numFmtId="0" fontId="67" fillId="42" borderId="0" xfId="0" applyFont="1" applyFill="1" applyAlignment="1">
      <alignment horizontal="left"/>
    </xf>
    <xf numFmtId="0" fontId="48" fillId="0" borderId="0" xfId="0" applyFont="1" applyAlignment="1">
      <alignment horizontal="left"/>
    </xf>
    <xf numFmtId="0" fontId="68" fillId="0" borderId="0" xfId="0" applyFont="1" applyAlignment="1">
      <alignment horizontal="left"/>
    </xf>
    <xf numFmtId="0" fontId="0" fillId="43" borderId="0" xfId="0" applyFill="1"/>
    <xf numFmtId="0" fontId="44" fillId="43" borderId="0" xfId="0" applyFont="1" applyFill="1" applyAlignment="1">
      <alignment horizontal="left"/>
    </xf>
    <xf numFmtId="0" fontId="44" fillId="43" borderId="0" xfId="0" applyFont="1" applyFill="1"/>
    <xf numFmtId="0" fontId="40" fillId="0" borderId="4" xfId="0" applyFont="1" applyFill="1" applyBorder="1"/>
    <xf numFmtId="0" fontId="40" fillId="0" borderId="6" xfId="0" applyFont="1" applyFill="1" applyBorder="1"/>
    <xf numFmtId="0" fontId="13" fillId="0" borderId="6" xfId="0" applyFont="1" applyFill="1" applyBorder="1"/>
    <xf numFmtId="0" fontId="30" fillId="0" borderId="6" xfId="0" applyFont="1" applyFill="1" applyBorder="1"/>
    <xf numFmtId="0" fontId="0" fillId="44" borderId="0" xfId="0" applyFont="1" applyFill="1"/>
    <xf numFmtId="0" fontId="0" fillId="45" borderId="0" xfId="0" applyFont="1" applyFill="1"/>
    <xf numFmtId="0" fontId="0" fillId="4" borderId="0" xfId="0" applyFont="1" applyFill="1" applyAlignment="1">
      <alignment vertical="center" wrapText="1"/>
    </xf>
    <xf numFmtId="0" fontId="0" fillId="3" borderId="0" xfId="0" applyFont="1" applyFill="1" applyAlignment="1">
      <alignment vertical="center" wrapText="1"/>
    </xf>
    <xf numFmtId="0" fontId="0" fillId="37" borderId="0" xfId="0" applyFont="1" applyFill="1" applyAlignment="1">
      <alignment vertical="center" wrapText="1"/>
    </xf>
    <xf numFmtId="0" fontId="0" fillId="0" borderId="0" xfId="0" applyAlignment="1">
      <alignment vertical="center" wrapText="1"/>
    </xf>
    <xf numFmtId="0" fontId="0" fillId="35" borderId="0" xfId="0" applyFill="1" applyAlignment="1">
      <alignment vertical="center" wrapText="1"/>
    </xf>
    <xf numFmtId="0" fontId="0" fillId="36" borderId="0" xfId="0" applyFont="1" applyFill="1" applyAlignment="1">
      <alignment vertical="center" wrapText="1"/>
    </xf>
    <xf numFmtId="0" fontId="0" fillId="6" borderId="0" xfId="0" applyFont="1" applyFill="1" applyAlignment="1">
      <alignment vertical="center" wrapText="1"/>
    </xf>
    <xf numFmtId="0" fontId="0" fillId="7" borderId="0" xfId="0" applyFont="1" applyFill="1" applyAlignment="1">
      <alignment vertical="center" wrapText="1"/>
    </xf>
    <xf numFmtId="0" fontId="0" fillId="5" borderId="0" xfId="0" applyFont="1" applyFill="1" applyAlignment="1">
      <alignment vertical="center" wrapText="1"/>
    </xf>
    <xf numFmtId="0" fontId="0" fillId="44" borderId="0" xfId="0" applyFont="1" applyFill="1" applyAlignment="1">
      <alignment vertical="center" wrapText="1"/>
    </xf>
    <xf numFmtId="0" fontId="0" fillId="45" borderId="0" xfId="0" applyFont="1" applyFill="1" applyAlignment="1">
      <alignment vertical="center" wrapText="1"/>
    </xf>
    <xf numFmtId="0" fontId="0" fillId="34" borderId="43" xfId="0" applyFont="1" applyFill="1" applyBorder="1" applyAlignment="1">
      <alignment vertical="center" wrapText="1"/>
    </xf>
    <xf numFmtId="0" fontId="0" fillId="0" borderId="43" xfId="0" applyBorder="1" applyAlignment="1">
      <alignment vertical="center" wrapText="1"/>
    </xf>
    <xf numFmtId="0" fontId="0" fillId="4" borderId="43" xfId="0" applyFont="1" applyFill="1" applyBorder="1" applyAlignment="1">
      <alignment vertical="center" wrapText="1"/>
    </xf>
    <xf numFmtId="0" fontId="0" fillId="4" borderId="43" xfId="0" applyFill="1" applyBorder="1" applyAlignment="1">
      <alignment vertical="center" wrapText="1"/>
    </xf>
    <xf numFmtId="0" fontId="0" fillId="4" borderId="43" xfId="0" applyFont="1" applyFill="1" applyBorder="1" applyAlignment="1">
      <alignment horizontal="left" vertical="center" wrapText="1"/>
    </xf>
    <xf numFmtId="0" fontId="0" fillId="4" borderId="43" xfId="0" applyFill="1" applyBorder="1" applyAlignment="1">
      <alignment horizontal="left" vertical="center" wrapText="1"/>
    </xf>
    <xf numFmtId="0" fontId="11" fillId="0" borderId="43" xfId="0" applyFont="1" applyBorder="1" applyAlignment="1">
      <alignment vertical="center" wrapText="1"/>
    </xf>
    <xf numFmtId="0" fontId="0" fillId="34" borderId="43" xfId="0" applyFill="1" applyBorder="1" applyAlignment="1">
      <alignment vertical="center" wrapText="1"/>
    </xf>
    <xf numFmtId="0" fontId="0" fillId="0" borderId="43" xfId="0" applyFill="1" applyBorder="1" applyAlignment="1">
      <alignment vertical="center" wrapText="1"/>
    </xf>
    <xf numFmtId="0" fontId="0" fillId="3" borderId="43" xfId="0" applyFont="1" applyFill="1" applyBorder="1" applyAlignment="1">
      <alignment horizontal="left" vertical="center" wrapText="1"/>
    </xf>
    <xf numFmtId="0" fontId="0" fillId="3" borderId="43" xfId="0" applyFont="1" applyFill="1" applyBorder="1" applyAlignment="1">
      <alignment vertical="center" wrapText="1"/>
    </xf>
    <xf numFmtId="0" fontId="51" fillId="38" borderId="43" xfId="0" applyFont="1" applyFill="1" applyBorder="1" applyAlignment="1">
      <alignment horizontal="left" vertical="center" wrapText="1"/>
    </xf>
    <xf numFmtId="0" fontId="0" fillId="36" borderId="43" xfId="0" applyFill="1" applyBorder="1" applyAlignment="1">
      <alignment vertical="center" wrapText="1"/>
    </xf>
    <xf numFmtId="0" fontId="0" fillId="36" borderId="43" xfId="0" applyFill="1" applyBorder="1" applyAlignment="1">
      <alignment horizontal="left" vertical="center" wrapText="1"/>
    </xf>
    <xf numFmtId="0" fontId="0" fillId="36" borderId="43" xfId="0" applyFont="1" applyFill="1" applyBorder="1" applyAlignment="1">
      <alignment horizontal="left" vertical="center" wrapText="1"/>
    </xf>
    <xf numFmtId="0" fontId="0" fillId="6" borderId="43" xfId="0" applyFont="1" applyFill="1" applyBorder="1" applyAlignment="1">
      <alignment horizontal="left" vertical="center" wrapText="1"/>
    </xf>
    <xf numFmtId="0" fontId="0" fillId="6" borderId="43" xfId="0" applyFont="1" applyFill="1" applyBorder="1" applyAlignment="1">
      <alignment vertical="center" wrapText="1"/>
    </xf>
    <xf numFmtId="0" fontId="47" fillId="0" borderId="43" xfId="0" applyFont="1" applyBorder="1" applyAlignment="1">
      <alignment vertical="center" wrapText="1"/>
    </xf>
    <xf numFmtId="0" fontId="0" fillId="7" borderId="43" xfId="0" applyFont="1" applyFill="1" applyBorder="1" applyAlignment="1">
      <alignment horizontal="left" vertical="center" wrapText="1"/>
    </xf>
    <xf numFmtId="0" fontId="0" fillId="7" borderId="43" xfId="0" applyFont="1" applyFill="1" applyBorder="1" applyAlignment="1">
      <alignment vertical="center" wrapText="1"/>
    </xf>
    <xf numFmtId="0" fontId="0" fillId="0" borderId="43" xfId="0" applyFont="1" applyFill="1" applyBorder="1" applyAlignment="1">
      <alignment vertical="center" wrapText="1"/>
    </xf>
    <xf numFmtId="0" fontId="0" fillId="5" borderId="43" xfId="0" applyFont="1" applyFill="1" applyBorder="1" applyAlignment="1">
      <alignment horizontal="left" vertical="center" wrapText="1"/>
    </xf>
    <xf numFmtId="0" fontId="0" fillId="5" borderId="43" xfId="0" applyFont="1" applyFill="1" applyBorder="1" applyAlignment="1">
      <alignment vertical="center" wrapText="1"/>
    </xf>
    <xf numFmtId="0" fontId="0" fillId="44" borderId="43" xfId="0" applyFont="1" applyFill="1" applyBorder="1" applyAlignment="1">
      <alignment horizontal="left" vertical="center" wrapText="1"/>
    </xf>
    <xf numFmtId="0" fontId="0" fillId="44" borderId="43" xfId="0" applyFont="1" applyFill="1" applyBorder="1" applyAlignment="1">
      <alignment vertical="center" wrapText="1"/>
    </xf>
    <xf numFmtId="0" fontId="0" fillId="45" borderId="43" xfId="0" applyFont="1" applyFill="1" applyBorder="1" applyAlignment="1">
      <alignment horizontal="left" vertical="center" wrapText="1"/>
    </xf>
    <xf numFmtId="0" fontId="0" fillId="45" borderId="43" xfId="0" applyFont="1" applyFill="1" applyBorder="1" applyAlignment="1">
      <alignment vertical="center" wrapText="1"/>
    </xf>
    <xf numFmtId="0" fontId="71" fillId="42" borderId="0" xfId="0" applyFont="1" applyFill="1"/>
    <xf numFmtId="16" fontId="0" fillId="0" borderId="0" xfId="0" applyNumberFormat="1"/>
    <xf numFmtId="0" fontId="0" fillId="10" borderId="34" xfId="0" applyFill="1" applyBorder="1"/>
    <xf numFmtId="11" fontId="0" fillId="10" borderId="0" xfId="0" applyNumberFormat="1" applyFill="1" applyBorder="1"/>
    <xf numFmtId="0" fontId="44" fillId="43" borderId="34" xfId="0" applyFont="1" applyFill="1" applyBorder="1" applyAlignment="1">
      <alignment horizontal="left"/>
    </xf>
    <xf numFmtId="0" fontId="0" fillId="43" borderId="28" xfId="0" applyFill="1" applyBorder="1"/>
    <xf numFmtId="0" fontId="13" fillId="46" borderId="29" xfId="0" applyFont="1" applyFill="1" applyBorder="1"/>
    <xf numFmtId="0" fontId="13" fillId="46" borderId="31" xfId="0" applyFont="1" applyFill="1" applyBorder="1"/>
    <xf numFmtId="0" fontId="0" fillId="43" borderId="33" xfId="0" applyFill="1" applyBorder="1"/>
    <xf numFmtId="0" fontId="13" fillId="46" borderId="30" xfId="0" applyFont="1" applyFill="1" applyBorder="1"/>
    <xf numFmtId="0" fontId="38" fillId="46" borderId="29" xfId="0" applyFont="1" applyFill="1" applyBorder="1"/>
    <xf numFmtId="0" fontId="38" fillId="0" borderId="29" xfId="0" applyFont="1" applyFill="1" applyBorder="1"/>
    <xf numFmtId="0" fontId="40" fillId="0" borderId="0" xfId="0" applyFont="1" applyFill="1" applyBorder="1"/>
    <xf numFmtId="0" fontId="40" fillId="46" borderId="30" xfId="0" applyFont="1" applyFill="1" applyBorder="1"/>
    <xf numFmtId="0" fontId="13" fillId="46" borderId="44" xfId="0" applyFont="1" applyFill="1" applyBorder="1"/>
  </cellXfs>
  <cellStyles count="15">
    <cellStyle name="Commentaire 2" xfId="1" xr:uid="{00000000-0005-0000-0000-000000000000}"/>
    <cellStyle name="Commentaire 3" xfId="2" xr:uid="{00000000-0005-0000-0000-000001000000}"/>
    <cellStyle name="Normal" xfId="0" builtinId="0"/>
    <cellStyle name="Normal 2" xfId="3" xr:uid="{00000000-0005-0000-0000-000003000000}"/>
    <cellStyle name="Normal 2 2" xfId="4" xr:uid="{00000000-0005-0000-0000-000004000000}"/>
    <cellStyle name="Normal 2 3" xfId="5" xr:uid="{00000000-0005-0000-0000-000005000000}"/>
    <cellStyle name="Normal 3" xfId="6" xr:uid="{00000000-0005-0000-0000-000006000000}"/>
    <cellStyle name="Normal 4" xfId="7" xr:uid="{00000000-0005-0000-0000-000007000000}"/>
    <cellStyle name="Normal 5" xfId="8" xr:uid="{00000000-0005-0000-0000-000008000000}"/>
    <cellStyle name="Normal 6" xfId="9" xr:uid="{00000000-0005-0000-0000-000009000000}"/>
    <cellStyle name="Normal 7" xfId="10" xr:uid="{00000000-0005-0000-0000-00000A000000}"/>
    <cellStyle name="Normal 8" xfId="14" xr:uid="{00000000-0005-0000-0000-00000B000000}"/>
    <cellStyle name="Pourcentage" xfId="11" builtinId="5"/>
    <cellStyle name="Pourcentage 2" xfId="12" xr:uid="{00000000-0005-0000-0000-00000D000000}"/>
    <cellStyle name="Titre 1" xfId="13" xr:uid="{00000000-0005-0000-0000-00000E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FF3333"/>
      <rgbColor rgb="00FFFF66"/>
      <rgbColor rgb="00CCFFFF"/>
      <rgbColor rgb="00660066"/>
      <rgbColor rgb="00FF8080"/>
      <rgbColor rgb="000066CC"/>
      <rgbColor rgb="00CCCCFF"/>
      <rgbColor rgb="00000080"/>
      <rgbColor rgb="00FF00FF"/>
      <rgbColor rgb="00E6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D320"/>
      <rgbColor rgb="00FF6633"/>
      <rgbColor rgb="00666699"/>
      <rgbColor rgb="008E989C"/>
      <rgbColor rgb="00003366"/>
      <rgbColor rgb="00339966"/>
      <rgbColor rgb="00003300"/>
      <rgbColor rgb="00333300"/>
      <rgbColor rgb="00993300"/>
      <rgbColor rgb="00993366"/>
      <rgbColor rgb="00333399"/>
      <rgbColor rgb="00333333"/>
    </indexedColors>
    <mruColors>
      <color rgb="FFFFFFCC"/>
      <color rgb="FF0000FF"/>
      <color rgb="FF005800"/>
      <color rgb="FF003300"/>
      <color rgb="FFFFFFFF"/>
      <color rgb="FF008000"/>
      <color rgb="FFCCFF99"/>
      <color rgb="FF66CCFF"/>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 Id="rId8" Type="http://schemas.openxmlformats.org/officeDocument/2006/relationships/worksheet" Target="worksheets/sheet8.xml"/></Relationships>
</file>

<file path=xl/drawings/_rels/drawing2.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emf"/><Relationship Id="rId4" Type="http://schemas.openxmlformats.org/officeDocument/2006/relationships/image" Target="../media/image4.emf"/></Relationships>
</file>

<file path=xl/drawings/_rels/drawing4.xml.rels><?xml version="1.0" encoding="UTF-8" standalone="yes"?>
<Relationships xmlns="http://schemas.openxmlformats.org/package/2006/relationships"><Relationship Id="rId1" Type="http://schemas.openxmlformats.org/officeDocument/2006/relationships/image" Target="../media/image7.emf"/></Relationships>
</file>

<file path=xl/drawings/_rels/drawing5.xml.rels><?xml version="1.0" encoding="UTF-8" standalone="yes"?>
<Relationships xmlns="http://schemas.openxmlformats.org/package/2006/relationships"><Relationship Id="rId1" Type="http://schemas.openxmlformats.org/officeDocument/2006/relationships/image" Target="../media/image8.emf"/></Relationships>
</file>

<file path=xl/drawings/_rels/drawing6.xml.rels><?xml version="1.0" encoding="UTF-8" standalone="yes"?>
<Relationships xmlns="http://schemas.openxmlformats.org/package/2006/relationships"><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xdr:from>
      <xdr:col>0</xdr:col>
      <xdr:colOff>46892</xdr:colOff>
      <xdr:row>41</xdr:row>
      <xdr:rowOff>47018</xdr:rowOff>
    </xdr:from>
    <xdr:to>
      <xdr:col>2</xdr:col>
      <xdr:colOff>688857</xdr:colOff>
      <xdr:row>57</xdr:row>
      <xdr:rowOff>116211</xdr:rowOff>
    </xdr:to>
    <xdr:grpSp>
      <xdr:nvGrpSpPr>
        <xdr:cNvPr id="54" name="Groupe 53">
          <a:extLst>
            <a:ext uri="{FF2B5EF4-FFF2-40B4-BE49-F238E27FC236}">
              <a16:creationId xmlns:a16="http://schemas.microsoft.com/office/drawing/2014/main" id="{00000000-0008-0000-0100-000036000000}"/>
            </a:ext>
          </a:extLst>
        </xdr:cNvPr>
        <xdr:cNvGrpSpPr/>
      </xdr:nvGrpSpPr>
      <xdr:grpSpPr>
        <a:xfrm>
          <a:off x="46892" y="6515226"/>
          <a:ext cx="5038119" cy="2554485"/>
          <a:chOff x="1345096" y="5483596"/>
          <a:chExt cx="5049842" cy="2554485"/>
        </a:xfrm>
      </xdr:grpSpPr>
      <xdr:grpSp>
        <xdr:nvGrpSpPr>
          <xdr:cNvPr id="18" name="Groupe 17">
            <a:extLst>
              <a:ext uri="{FF2B5EF4-FFF2-40B4-BE49-F238E27FC236}">
                <a16:creationId xmlns:a16="http://schemas.microsoft.com/office/drawing/2014/main" id="{00000000-0008-0000-0100-000012000000}"/>
              </a:ext>
            </a:extLst>
          </xdr:cNvPr>
          <xdr:cNvGrpSpPr/>
        </xdr:nvGrpSpPr>
        <xdr:grpSpPr>
          <a:xfrm>
            <a:off x="1620079" y="5533290"/>
            <a:ext cx="4511091" cy="845847"/>
            <a:chOff x="1616766" y="6314659"/>
            <a:chExt cx="4512365" cy="848140"/>
          </a:xfrm>
        </xdr:grpSpPr>
        <xdr:grpSp>
          <xdr:nvGrpSpPr>
            <xdr:cNvPr id="19" name="Groupe 18">
              <a:extLst>
                <a:ext uri="{FF2B5EF4-FFF2-40B4-BE49-F238E27FC236}">
                  <a16:creationId xmlns:a16="http://schemas.microsoft.com/office/drawing/2014/main" id="{00000000-0008-0000-0100-000013000000}"/>
                </a:ext>
              </a:extLst>
            </xdr:cNvPr>
            <xdr:cNvGrpSpPr/>
          </xdr:nvGrpSpPr>
          <xdr:grpSpPr>
            <a:xfrm>
              <a:off x="1616766" y="6314659"/>
              <a:ext cx="1504122" cy="848139"/>
              <a:chOff x="1848678" y="5612296"/>
              <a:chExt cx="2776331" cy="1550504"/>
            </a:xfrm>
          </xdr:grpSpPr>
          <xdr:sp macro="" textlink="">
            <xdr:nvSpPr>
              <xdr:cNvPr id="30" name="Rectangle 29">
                <a:extLst>
                  <a:ext uri="{FF2B5EF4-FFF2-40B4-BE49-F238E27FC236}">
                    <a16:creationId xmlns:a16="http://schemas.microsoft.com/office/drawing/2014/main" id="{00000000-0008-0000-0100-00001E000000}"/>
                  </a:ext>
                </a:extLst>
              </xdr:cNvPr>
              <xdr:cNvSpPr/>
            </xdr:nvSpPr>
            <xdr:spPr bwMode="auto">
              <a:xfrm>
                <a:off x="1848678" y="5751443"/>
                <a:ext cx="2776331" cy="1411357"/>
              </a:xfrm>
              <a:prstGeom prst="rect">
                <a:avLst/>
              </a:prstGeom>
              <a:solidFill>
                <a:srgbClr val="FFC000"/>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lang="en-GB" sz="1100"/>
              </a:p>
            </xdr:txBody>
          </xdr:sp>
          <xdr:sp macro="" textlink="">
            <xdr:nvSpPr>
              <xdr:cNvPr id="31" name="Ellipse 30">
                <a:extLst>
                  <a:ext uri="{FF2B5EF4-FFF2-40B4-BE49-F238E27FC236}">
                    <a16:creationId xmlns:a16="http://schemas.microsoft.com/office/drawing/2014/main" id="{00000000-0008-0000-0100-00001F000000}"/>
                  </a:ext>
                </a:extLst>
              </xdr:cNvPr>
              <xdr:cNvSpPr/>
            </xdr:nvSpPr>
            <xdr:spPr bwMode="auto">
              <a:xfrm>
                <a:off x="3892826" y="6563139"/>
                <a:ext cx="351183" cy="334618"/>
              </a:xfrm>
              <a:prstGeom prst="ellipse">
                <a:avLst/>
              </a:prstGeom>
              <a:solidFill>
                <a:srgbClr val="92D050"/>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lang="en-GB" sz="1100"/>
              </a:p>
            </xdr:txBody>
          </xdr:sp>
          <xdr:sp macro="" textlink="">
            <xdr:nvSpPr>
              <xdr:cNvPr id="32" name="Ellipse 31">
                <a:extLst>
                  <a:ext uri="{FF2B5EF4-FFF2-40B4-BE49-F238E27FC236}">
                    <a16:creationId xmlns:a16="http://schemas.microsoft.com/office/drawing/2014/main" id="{00000000-0008-0000-0100-000020000000}"/>
                  </a:ext>
                </a:extLst>
              </xdr:cNvPr>
              <xdr:cNvSpPr/>
            </xdr:nvSpPr>
            <xdr:spPr bwMode="auto">
              <a:xfrm>
                <a:off x="1974574" y="6341165"/>
                <a:ext cx="659296" cy="655983"/>
              </a:xfrm>
              <a:prstGeom prst="ellipse">
                <a:avLst/>
              </a:prstGeom>
              <a:solidFill>
                <a:srgbClr val="92D050"/>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lang="en-GB" sz="1100"/>
              </a:p>
            </xdr:txBody>
          </xdr:sp>
          <xdr:sp macro="" textlink="">
            <xdr:nvSpPr>
              <xdr:cNvPr id="33" name="Ellipse 32">
                <a:extLst>
                  <a:ext uri="{FF2B5EF4-FFF2-40B4-BE49-F238E27FC236}">
                    <a16:creationId xmlns:a16="http://schemas.microsoft.com/office/drawing/2014/main" id="{00000000-0008-0000-0100-000021000000}"/>
                  </a:ext>
                </a:extLst>
              </xdr:cNvPr>
              <xdr:cNvSpPr/>
            </xdr:nvSpPr>
            <xdr:spPr bwMode="auto">
              <a:xfrm>
                <a:off x="2938670" y="5612296"/>
                <a:ext cx="659296" cy="655983"/>
              </a:xfrm>
              <a:prstGeom prst="ellipse">
                <a:avLst/>
              </a:prstGeom>
              <a:solidFill>
                <a:srgbClr val="008000"/>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lang="en-GB" sz="1100"/>
              </a:p>
            </xdr:txBody>
          </xdr:sp>
        </xdr:grpSp>
        <xdr:grpSp>
          <xdr:nvGrpSpPr>
            <xdr:cNvPr id="20" name="Groupe 19">
              <a:extLst>
                <a:ext uri="{FF2B5EF4-FFF2-40B4-BE49-F238E27FC236}">
                  <a16:creationId xmlns:a16="http://schemas.microsoft.com/office/drawing/2014/main" id="{00000000-0008-0000-0100-000014000000}"/>
                </a:ext>
              </a:extLst>
            </xdr:cNvPr>
            <xdr:cNvGrpSpPr/>
          </xdr:nvGrpSpPr>
          <xdr:grpSpPr>
            <a:xfrm>
              <a:off x="3120887" y="6314660"/>
              <a:ext cx="1504122" cy="848139"/>
              <a:chOff x="1848678" y="5612296"/>
              <a:chExt cx="2776331" cy="1550504"/>
            </a:xfrm>
          </xdr:grpSpPr>
          <xdr:sp macro="" textlink="">
            <xdr:nvSpPr>
              <xdr:cNvPr id="26" name="Rectangle 25">
                <a:extLst>
                  <a:ext uri="{FF2B5EF4-FFF2-40B4-BE49-F238E27FC236}">
                    <a16:creationId xmlns:a16="http://schemas.microsoft.com/office/drawing/2014/main" id="{00000000-0008-0000-0100-00001A000000}"/>
                  </a:ext>
                </a:extLst>
              </xdr:cNvPr>
              <xdr:cNvSpPr/>
            </xdr:nvSpPr>
            <xdr:spPr bwMode="auto">
              <a:xfrm>
                <a:off x="1848678" y="5751443"/>
                <a:ext cx="2776331" cy="1411357"/>
              </a:xfrm>
              <a:prstGeom prst="rect">
                <a:avLst/>
              </a:prstGeom>
              <a:solidFill>
                <a:srgbClr val="FFC000"/>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lang="en-GB" sz="1100"/>
              </a:p>
            </xdr:txBody>
          </xdr:sp>
          <xdr:sp macro="" textlink="">
            <xdr:nvSpPr>
              <xdr:cNvPr id="27" name="Ellipse 26">
                <a:extLst>
                  <a:ext uri="{FF2B5EF4-FFF2-40B4-BE49-F238E27FC236}">
                    <a16:creationId xmlns:a16="http://schemas.microsoft.com/office/drawing/2014/main" id="{00000000-0008-0000-0100-00001B000000}"/>
                  </a:ext>
                </a:extLst>
              </xdr:cNvPr>
              <xdr:cNvSpPr/>
            </xdr:nvSpPr>
            <xdr:spPr bwMode="auto">
              <a:xfrm>
                <a:off x="3892826" y="6563139"/>
                <a:ext cx="351183" cy="334618"/>
              </a:xfrm>
              <a:prstGeom prst="ellipse">
                <a:avLst/>
              </a:prstGeom>
              <a:solidFill>
                <a:srgbClr val="92D050"/>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lang="en-GB" sz="1100"/>
              </a:p>
            </xdr:txBody>
          </xdr:sp>
          <xdr:sp macro="" textlink="">
            <xdr:nvSpPr>
              <xdr:cNvPr id="28" name="Ellipse 27">
                <a:extLst>
                  <a:ext uri="{FF2B5EF4-FFF2-40B4-BE49-F238E27FC236}">
                    <a16:creationId xmlns:a16="http://schemas.microsoft.com/office/drawing/2014/main" id="{00000000-0008-0000-0100-00001C000000}"/>
                  </a:ext>
                </a:extLst>
              </xdr:cNvPr>
              <xdr:cNvSpPr/>
            </xdr:nvSpPr>
            <xdr:spPr bwMode="auto">
              <a:xfrm>
                <a:off x="1974574" y="6341165"/>
                <a:ext cx="659296" cy="655983"/>
              </a:xfrm>
              <a:prstGeom prst="ellipse">
                <a:avLst/>
              </a:prstGeom>
              <a:solidFill>
                <a:srgbClr val="92D050"/>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lang="en-GB" sz="1100"/>
              </a:p>
            </xdr:txBody>
          </xdr:sp>
          <xdr:sp macro="" textlink="">
            <xdr:nvSpPr>
              <xdr:cNvPr id="29" name="Ellipse 28">
                <a:extLst>
                  <a:ext uri="{FF2B5EF4-FFF2-40B4-BE49-F238E27FC236}">
                    <a16:creationId xmlns:a16="http://schemas.microsoft.com/office/drawing/2014/main" id="{00000000-0008-0000-0100-00001D000000}"/>
                  </a:ext>
                </a:extLst>
              </xdr:cNvPr>
              <xdr:cNvSpPr/>
            </xdr:nvSpPr>
            <xdr:spPr bwMode="auto">
              <a:xfrm>
                <a:off x="2938670" y="5612296"/>
                <a:ext cx="659296" cy="655983"/>
              </a:xfrm>
              <a:prstGeom prst="ellipse">
                <a:avLst/>
              </a:prstGeom>
              <a:solidFill>
                <a:srgbClr val="008000"/>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lang="en-GB" sz="1100"/>
              </a:p>
            </xdr:txBody>
          </xdr:sp>
        </xdr:grpSp>
        <xdr:grpSp>
          <xdr:nvGrpSpPr>
            <xdr:cNvPr id="21" name="Groupe 20">
              <a:extLst>
                <a:ext uri="{FF2B5EF4-FFF2-40B4-BE49-F238E27FC236}">
                  <a16:creationId xmlns:a16="http://schemas.microsoft.com/office/drawing/2014/main" id="{00000000-0008-0000-0100-000015000000}"/>
                </a:ext>
              </a:extLst>
            </xdr:cNvPr>
            <xdr:cNvGrpSpPr/>
          </xdr:nvGrpSpPr>
          <xdr:grpSpPr>
            <a:xfrm>
              <a:off x="4625009" y="6314660"/>
              <a:ext cx="1504122" cy="848139"/>
              <a:chOff x="1848678" y="5612296"/>
              <a:chExt cx="2776331" cy="1550504"/>
            </a:xfrm>
          </xdr:grpSpPr>
          <xdr:sp macro="" textlink="">
            <xdr:nvSpPr>
              <xdr:cNvPr id="22" name="Rectangle 21">
                <a:extLst>
                  <a:ext uri="{FF2B5EF4-FFF2-40B4-BE49-F238E27FC236}">
                    <a16:creationId xmlns:a16="http://schemas.microsoft.com/office/drawing/2014/main" id="{00000000-0008-0000-0100-000016000000}"/>
                  </a:ext>
                </a:extLst>
              </xdr:cNvPr>
              <xdr:cNvSpPr/>
            </xdr:nvSpPr>
            <xdr:spPr bwMode="auto">
              <a:xfrm>
                <a:off x="1848678" y="5751443"/>
                <a:ext cx="2776331" cy="1411357"/>
              </a:xfrm>
              <a:prstGeom prst="rect">
                <a:avLst/>
              </a:prstGeom>
              <a:solidFill>
                <a:srgbClr val="FFC000"/>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lang="en-GB" sz="1100"/>
              </a:p>
            </xdr:txBody>
          </xdr:sp>
          <xdr:sp macro="" textlink="">
            <xdr:nvSpPr>
              <xdr:cNvPr id="23" name="Ellipse 22">
                <a:extLst>
                  <a:ext uri="{FF2B5EF4-FFF2-40B4-BE49-F238E27FC236}">
                    <a16:creationId xmlns:a16="http://schemas.microsoft.com/office/drawing/2014/main" id="{00000000-0008-0000-0100-000017000000}"/>
                  </a:ext>
                </a:extLst>
              </xdr:cNvPr>
              <xdr:cNvSpPr/>
            </xdr:nvSpPr>
            <xdr:spPr bwMode="auto">
              <a:xfrm>
                <a:off x="3892826" y="6563139"/>
                <a:ext cx="351183" cy="334618"/>
              </a:xfrm>
              <a:prstGeom prst="ellipse">
                <a:avLst/>
              </a:prstGeom>
              <a:solidFill>
                <a:srgbClr val="92D050"/>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lang="en-GB" sz="1100"/>
              </a:p>
            </xdr:txBody>
          </xdr:sp>
          <xdr:sp macro="" textlink="">
            <xdr:nvSpPr>
              <xdr:cNvPr id="24" name="Ellipse 23">
                <a:extLst>
                  <a:ext uri="{FF2B5EF4-FFF2-40B4-BE49-F238E27FC236}">
                    <a16:creationId xmlns:a16="http://schemas.microsoft.com/office/drawing/2014/main" id="{00000000-0008-0000-0100-000018000000}"/>
                  </a:ext>
                </a:extLst>
              </xdr:cNvPr>
              <xdr:cNvSpPr/>
            </xdr:nvSpPr>
            <xdr:spPr bwMode="auto">
              <a:xfrm>
                <a:off x="1974574" y="6341165"/>
                <a:ext cx="659296" cy="655983"/>
              </a:xfrm>
              <a:prstGeom prst="ellipse">
                <a:avLst/>
              </a:prstGeom>
              <a:solidFill>
                <a:srgbClr val="92D050"/>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lang="en-GB" sz="1100"/>
              </a:p>
            </xdr:txBody>
          </xdr:sp>
          <xdr:sp macro="" textlink="">
            <xdr:nvSpPr>
              <xdr:cNvPr id="25" name="Ellipse 24">
                <a:extLst>
                  <a:ext uri="{FF2B5EF4-FFF2-40B4-BE49-F238E27FC236}">
                    <a16:creationId xmlns:a16="http://schemas.microsoft.com/office/drawing/2014/main" id="{00000000-0008-0000-0100-000019000000}"/>
                  </a:ext>
                </a:extLst>
              </xdr:cNvPr>
              <xdr:cNvSpPr/>
            </xdr:nvSpPr>
            <xdr:spPr bwMode="auto">
              <a:xfrm>
                <a:off x="2938670" y="5612296"/>
                <a:ext cx="659296" cy="655983"/>
              </a:xfrm>
              <a:prstGeom prst="ellipse">
                <a:avLst/>
              </a:prstGeom>
              <a:solidFill>
                <a:srgbClr val="008000"/>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lang="en-GB" sz="1100"/>
              </a:p>
            </xdr:txBody>
          </xdr:sp>
        </xdr:grpSp>
      </xdr:grpSp>
      <xdr:grpSp>
        <xdr:nvGrpSpPr>
          <xdr:cNvPr id="17" name="Groupe 16">
            <a:extLst>
              <a:ext uri="{FF2B5EF4-FFF2-40B4-BE49-F238E27FC236}">
                <a16:creationId xmlns:a16="http://schemas.microsoft.com/office/drawing/2014/main" id="{00000000-0008-0000-0100-000011000000}"/>
              </a:ext>
            </a:extLst>
          </xdr:cNvPr>
          <xdr:cNvGrpSpPr/>
        </xdr:nvGrpSpPr>
        <xdr:grpSpPr>
          <a:xfrm>
            <a:off x="1616766" y="6303318"/>
            <a:ext cx="4511091" cy="845847"/>
            <a:chOff x="1616766" y="6314659"/>
            <a:chExt cx="4512365" cy="848140"/>
          </a:xfrm>
        </xdr:grpSpPr>
        <xdr:grpSp>
          <xdr:nvGrpSpPr>
            <xdr:cNvPr id="12" name="Groupe 11">
              <a:extLst>
                <a:ext uri="{FF2B5EF4-FFF2-40B4-BE49-F238E27FC236}">
                  <a16:creationId xmlns:a16="http://schemas.microsoft.com/office/drawing/2014/main" id="{00000000-0008-0000-0100-00000C000000}"/>
                </a:ext>
              </a:extLst>
            </xdr:cNvPr>
            <xdr:cNvGrpSpPr/>
          </xdr:nvGrpSpPr>
          <xdr:grpSpPr>
            <a:xfrm>
              <a:off x="1616766" y="6314659"/>
              <a:ext cx="1504122" cy="848139"/>
              <a:chOff x="1848678" y="5612296"/>
              <a:chExt cx="2776331" cy="1550504"/>
            </a:xfrm>
          </xdr:grpSpPr>
          <xdr:sp macro="" textlink="">
            <xdr:nvSpPr>
              <xdr:cNvPr id="13" name="Rectangle 12">
                <a:extLst>
                  <a:ext uri="{FF2B5EF4-FFF2-40B4-BE49-F238E27FC236}">
                    <a16:creationId xmlns:a16="http://schemas.microsoft.com/office/drawing/2014/main" id="{00000000-0008-0000-0100-00000D000000}"/>
                  </a:ext>
                </a:extLst>
              </xdr:cNvPr>
              <xdr:cNvSpPr/>
            </xdr:nvSpPr>
            <xdr:spPr bwMode="auto">
              <a:xfrm>
                <a:off x="1848678" y="5751443"/>
                <a:ext cx="2776331" cy="1411357"/>
              </a:xfrm>
              <a:prstGeom prst="rect">
                <a:avLst/>
              </a:prstGeom>
              <a:solidFill>
                <a:srgbClr val="FFC000"/>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lang="en-GB" sz="1100"/>
              </a:p>
            </xdr:txBody>
          </xdr:sp>
          <xdr:sp macro="" textlink="">
            <xdr:nvSpPr>
              <xdr:cNvPr id="14" name="Ellipse 13">
                <a:extLst>
                  <a:ext uri="{FF2B5EF4-FFF2-40B4-BE49-F238E27FC236}">
                    <a16:creationId xmlns:a16="http://schemas.microsoft.com/office/drawing/2014/main" id="{00000000-0008-0000-0100-00000E000000}"/>
                  </a:ext>
                </a:extLst>
              </xdr:cNvPr>
              <xdr:cNvSpPr/>
            </xdr:nvSpPr>
            <xdr:spPr bwMode="auto">
              <a:xfrm>
                <a:off x="3892826" y="6563139"/>
                <a:ext cx="351183" cy="334618"/>
              </a:xfrm>
              <a:prstGeom prst="ellipse">
                <a:avLst/>
              </a:prstGeom>
              <a:solidFill>
                <a:srgbClr val="92D050"/>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lang="en-GB" sz="1100"/>
              </a:p>
            </xdr:txBody>
          </xdr:sp>
          <xdr:sp macro="" textlink="">
            <xdr:nvSpPr>
              <xdr:cNvPr id="15" name="Ellipse 14">
                <a:extLst>
                  <a:ext uri="{FF2B5EF4-FFF2-40B4-BE49-F238E27FC236}">
                    <a16:creationId xmlns:a16="http://schemas.microsoft.com/office/drawing/2014/main" id="{00000000-0008-0000-0100-00000F000000}"/>
                  </a:ext>
                </a:extLst>
              </xdr:cNvPr>
              <xdr:cNvSpPr/>
            </xdr:nvSpPr>
            <xdr:spPr bwMode="auto">
              <a:xfrm>
                <a:off x="1974574" y="6341165"/>
                <a:ext cx="659296" cy="655983"/>
              </a:xfrm>
              <a:prstGeom prst="ellipse">
                <a:avLst/>
              </a:prstGeom>
              <a:solidFill>
                <a:srgbClr val="92D050"/>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lang="en-GB" sz="1100"/>
              </a:p>
            </xdr:txBody>
          </xdr:sp>
          <xdr:sp macro="" textlink="">
            <xdr:nvSpPr>
              <xdr:cNvPr id="16" name="Ellipse 15">
                <a:extLst>
                  <a:ext uri="{FF2B5EF4-FFF2-40B4-BE49-F238E27FC236}">
                    <a16:creationId xmlns:a16="http://schemas.microsoft.com/office/drawing/2014/main" id="{00000000-0008-0000-0100-000010000000}"/>
                  </a:ext>
                </a:extLst>
              </xdr:cNvPr>
              <xdr:cNvSpPr/>
            </xdr:nvSpPr>
            <xdr:spPr bwMode="auto">
              <a:xfrm>
                <a:off x="2938670" y="5612296"/>
                <a:ext cx="659296" cy="655983"/>
              </a:xfrm>
              <a:prstGeom prst="ellipse">
                <a:avLst/>
              </a:prstGeom>
              <a:solidFill>
                <a:srgbClr val="008000"/>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lang="en-GB" sz="1100"/>
              </a:p>
            </xdr:txBody>
          </xdr:sp>
        </xdr:grpSp>
        <xdr:grpSp>
          <xdr:nvGrpSpPr>
            <xdr:cNvPr id="6" name="Groupe 5">
              <a:extLst>
                <a:ext uri="{FF2B5EF4-FFF2-40B4-BE49-F238E27FC236}">
                  <a16:creationId xmlns:a16="http://schemas.microsoft.com/office/drawing/2014/main" id="{00000000-0008-0000-0100-000006000000}"/>
                </a:ext>
              </a:extLst>
            </xdr:cNvPr>
            <xdr:cNvGrpSpPr/>
          </xdr:nvGrpSpPr>
          <xdr:grpSpPr>
            <a:xfrm>
              <a:off x="3120887" y="6314660"/>
              <a:ext cx="1504122" cy="848139"/>
              <a:chOff x="1848678" y="5612296"/>
              <a:chExt cx="2776331" cy="1550504"/>
            </a:xfrm>
          </xdr:grpSpPr>
          <xdr:sp macro="" textlink="">
            <xdr:nvSpPr>
              <xdr:cNvPr id="2" name="Rectangle 1">
                <a:extLst>
                  <a:ext uri="{FF2B5EF4-FFF2-40B4-BE49-F238E27FC236}">
                    <a16:creationId xmlns:a16="http://schemas.microsoft.com/office/drawing/2014/main" id="{00000000-0008-0000-0100-000002000000}"/>
                  </a:ext>
                </a:extLst>
              </xdr:cNvPr>
              <xdr:cNvSpPr/>
            </xdr:nvSpPr>
            <xdr:spPr bwMode="auto">
              <a:xfrm>
                <a:off x="1848678" y="5751443"/>
                <a:ext cx="2776331" cy="1411357"/>
              </a:xfrm>
              <a:prstGeom prst="rect">
                <a:avLst/>
              </a:prstGeom>
              <a:solidFill>
                <a:srgbClr val="FFC000"/>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lang="en-GB" sz="1100"/>
              </a:p>
            </xdr:txBody>
          </xdr:sp>
          <xdr:sp macro="" textlink="">
            <xdr:nvSpPr>
              <xdr:cNvPr id="3" name="Ellipse 2">
                <a:extLst>
                  <a:ext uri="{FF2B5EF4-FFF2-40B4-BE49-F238E27FC236}">
                    <a16:creationId xmlns:a16="http://schemas.microsoft.com/office/drawing/2014/main" id="{00000000-0008-0000-0100-000003000000}"/>
                  </a:ext>
                </a:extLst>
              </xdr:cNvPr>
              <xdr:cNvSpPr/>
            </xdr:nvSpPr>
            <xdr:spPr bwMode="auto">
              <a:xfrm>
                <a:off x="3892826" y="6563139"/>
                <a:ext cx="351183" cy="334618"/>
              </a:xfrm>
              <a:prstGeom prst="ellipse">
                <a:avLst/>
              </a:prstGeom>
              <a:solidFill>
                <a:srgbClr val="92D050"/>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lang="en-GB" sz="1100"/>
              </a:p>
            </xdr:txBody>
          </xdr:sp>
          <xdr:sp macro="" textlink="">
            <xdr:nvSpPr>
              <xdr:cNvPr id="4" name="Ellipse 3">
                <a:extLst>
                  <a:ext uri="{FF2B5EF4-FFF2-40B4-BE49-F238E27FC236}">
                    <a16:creationId xmlns:a16="http://schemas.microsoft.com/office/drawing/2014/main" id="{00000000-0008-0000-0100-000004000000}"/>
                  </a:ext>
                </a:extLst>
              </xdr:cNvPr>
              <xdr:cNvSpPr/>
            </xdr:nvSpPr>
            <xdr:spPr bwMode="auto">
              <a:xfrm>
                <a:off x="1974574" y="6341165"/>
                <a:ext cx="659296" cy="655983"/>
              </a:xfrm>
              <a:prstGeom prst="ellipse">
                <a:avLst/>
              </a:prstGeom>
              <a:solidFill>
                <a:srgbClr val="92D050"/>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lang="en-GB" sz="1100"/>
              </a:p>
            </xdr:txBody>
          </xdr:sp>
          <xdr:sp macro="" textlink="">
            <xdr:nvSpPr>
              <xdr:cNvPr id="5" name="Ellipse 4">
                <a:extLst>
                  <a:ext uri="{FF2B5EF4-FFF2-40B4-BE49-F238E27FC236}">
                    <a16:creationId xmlns:a16="http://schemas.microsoft.com/office/drawing/2014/main" id="{00000000-0008-0000-0100-000005000000}"/>
                  </a:ext>
                </a:extLst>
              </xdr:cNvPr>
              <xdr:cNvSpPr/>
            </xdr:nvSpPr>
            <xdr:spPr bwMode="auto">
              <a:xfrm>
                <a:off x="2938670" y="5612296"/>
                <a:ext cx="659296" cy="655983"/>
              </a:xfrm>
              <a:prstGeom prst="ellipse">
                <a:avLst/>
              </a:prstGeom>
              <a:solidFill>
                <a:srgbClr val="008000"/>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lang="en-GB" sz="1100"/>
              </a:p>
            </xdr:txBody>
          </xdr:sp>
        </xdr:grpSp>
        <xdr:grpSp>
          <xdr:nvGrpSpPr>
            <xdr:cNvPr id="7" name="Groupe 6">
              <a:extLst>
                <a:ext uri="{FF2B5EF4-FFF2-40B4-BE49-F238E27FC236}">
                  <a16:creationId xmlns:a16="http://schemas.microsoft.com/office/drawing/2014/main" id="{00000000-0008-0000-0100-000007000000}"/>
                </a:ext>
              </a:extLst>
            </xdr:cNvPr>
            <xdr:cNvGrpSpPr/>
          </xdr:nvGrpSpPr>
          <xdr:grpSpPr>
            <a:xfrm>
              <a:off x="4625009" y="6314660"/>
              <a:ext cx="1504122" cy="848139"/>
              <a:chOff x="1848678" y="5612296"/>
              <a:chExt cx="2776331" cy="1550504"/>
            </a:xfrm>
          </xdr:grpSpPr>
          <xdr:sp macro="" textlink="">
            <xdr:nvSpPr>
              <xdr:cNvPr id="8" name="Rectangle 7">
                <a:extLst>
                  <a:ext uri="{FF2B5EF4-FFF2-40B4-BE49-F238E27FC236}">
                    <a16:creationId xmlns:a16="http://schemas.microsoft.com/office/drawing/2014/main" id="{00000000-0008-0000-0100-000008000000}"/>
                  </a:ext>
                </a:extLst>
              </xdr:cNvPr>
              <xdr:cNvSpPr/>
            </xdr:nvSpPr>
            <xdr:spPr bwMode="auto">
              <a:xfrm>
                <a:off x="1848678" y="5751443"/>
                <a:ext cx="2776331" cy="1411357"/>
              </a:xfrm>
              <a:prstGeom prst="rect">
                <a:avLst/>
              </a:prstGeom>
              <a:solidFill>
                <a:srgbClr val="FFC000"/>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lang="en-GB" sz="1100"/>
              </a:p>
            </xdr:txBody>
          </xdr:sp>
          <xdr:sp macro="" textlink="">
            <xdr:nvSpPr>
              <xdr:cNvPr id="9" name="Ellipse 8">
                <a:extLst>
                  <a:ext uri="{FF2B5EF4-FFF2-40B4-BE49-F238E27FC236}">
                    <a16:creationId xmlns:a16="http://schemas.microsoft.com/office/drawing/2014/main" id="{00000000-0008-0000-0100-000009000000}"/>
                  </a:ext>
                </a:extLst>
              </xdr:cNvPr>
              <xdr:cNvSpPr/>
            </xdr:nvSpPr>
            <xdr:spPr bwMode="auto">
              <a:xfrm>
                <a:off x="3892826" y="6563139"/>
                <a:ext cx="351183" cy="334618"/>
              </a:xfrm>
              <a:prstGeom prst="ellipse">
                <a:avLst/>
              </a:prstGeom>
              <a:solidFill>
                <a:srgbClr val="92D050"/>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lang="en-GB" sz="1100"/>
              </a:p>
            </xdr:txBody>
          </xdr:sp>
          <xdr:sp macro="" textlink="">
            <xdr:nvSpPr>
              <xdr:cNvPr id="10" name="Ellipse 9">
                <a:extLst>
                  <a:ext uri="{FF2B5EF4-FFF2-40B4-BE49-F238E27FC236}">
                    <a16:creationId xmlns:a16="http://schemas.microsoft.com/office/drawing/2014/main" id="{00000000-0008-0000-0100-00000A000000}"/>
                  </a:ext>
                </a:extLst>
              </xdr:cNvPr>
              <xdr:cNvSpPr/>
            </xdr:nvSpPr>
            <xdr:spPr bwMode="auto">
              <a:xfrm>
                <a:off x="1974574" y="6341165"/>
                <a:ext cx="659296" cy="655983"/>
              </a:xfrm>
              <a:prstGeom prst="ellipse">
                <a:avLst/>
              </a:prstGeom>
              <a:solidFill>
                <a:srgbClr val="92D050"/>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lang="en-GB" sz="1100"/>
              </a:p>
            </xdr:txBody>
          </xdr:sp>
          <xdr:sp macro="" textlink="">
            <xdr:nvSpPr>
              <xdr:cNvPr id="11" name="Ellipse 10">
                <a:extLst>
                  <a:ext uri="{FF2B5EF4-FFF2-40B4-BE49-F238E27FC236}">
                    <a16:creationId xmlns:a16="http://schemas.microsoft.com/office/drawing/2014/main" id="{00000000-0008-0000-0100-00000B000000}"/>
                  </a:ext>
                </a:extLst>
              </xdr:cNvPr>
              <xdr:cNvSpPr/>
            </xdr:nvSpPr>
            <xdr:spPr bwMode="auto">
              <a:xfrm>
                <a:off x="2938670" y="5612296"/>
                <a:ext cx="659296" cy="655983"/>
              </a:xfrm>
              <a:prstGeom prst="ellipse">
                <a:avLst/>
              </a:prstGeom>
              <a:solidFill>
                <a:srgbClr val="008000"/>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lang="en-GB" sz="1100"/>
              </a:p>
            </xdr:txBody>
          </xdr:sp>
        </xdr:grpSp>
      </xdr:grpSp>
      <xdr:grpSp>
        <xdr:nvGrpSpPr>
          <xdr:cNvPr id="34" name="Groupe 33">
            <a:extLst>
              <a:ext uri="{FF2B5EF4-FFF2-40B4-BE49-F238E27FC236}">
                <a16:creationId xmlns:a16="http://schemas.microsoft.com/office/drawing/2014/main" id="{00000000-0008-0000-0100-000022000000}"/>
              </a:ext>
            </a:extLst>
          </xdr:cNvPr>
          <xdr:cNvGrpSpPr/>
        </xdr:nvGrpSpPr>
        <xdr:grpSpPr>
          <a:xfrm>
            <a:off x="1616766" y="7073347"/>
            <a:ext cx="4511091" cy="845847"/>
            <a:chOff x="1616766" y="6314659"/>
            <a:chExt cx="4512365" cy="848140"/>
          </a:xfrm>
        </xdr:grpSpPr>
        <xdr:grpSp>
          <xdr:nvGrpSpPr>
            <xdr:cNvPr id="35" name="Groupe 34">
              <a:extLst>
                <a:ext uri="{FF2B5EF4-FFF2-40B4-BE49-F238E27FC236}">
                  <a16:creationId xmlns:a16="http://schemas.microsoft.com/office/drawing/2014/main" id="{00000000-0008-0000-0100-000023000000}"/>
                </a:ext>
              </a:extLst>
            </xdr:cNvPr>
            <xdr:cNvGrpSpPr/>
          </xdr:nvGrpSpPr>
          <xdr:grpSpPr>
            <a:xfrm>
              <a:off x="1616766" y="6314659"/>
              <a:ext cx="1504122" cy="848139"/>
              <a:chOff x="1848678" y="5612296"/>
              <a:chExt cx="2776331" cy="1550504"/>
            </a:xfrm>
          </xdr:grpSpPr>
          <xdr:sp macro="" textlink="">
            <xdr:nvSpPr>
              <xdr:cNvPr id="46" name="Rectangle 45">
                <a:extLst>
                  <a:ext uri="{FF2B5EF4-FFF2-40B4-BE49-F238E27FC236}">
                    <a16:creationId xmlns:a16="http://schemas.microsoft.com/office/drawing/2014/main" id="{00000000-0008-0000-0100-00002E000000}"/>
                  </a:ext>
                </a:extLst>
              </xdr:cNvPr>
              <xdr:cNvSpPr/>
            </xdr:nvSpPr>
            <xdr:spPr bwMode="auto">
              <a:xfrm>
                <a:off x="1848678" y="5751443"/>
                <a:ext cx="2776331" cy="1411357"/>
              </a:xfrm>
              <a:prstGeom prst="rect">
                <a:avLst/>
              </a:prstGeom>
              <a:solidFill>
                <a:srgbClr val="FFC000"/>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lang="en-GB" sz="1100"/>
              </a:p>
            </xdr:txBody>
          </xdr:sp>
          <xdr:sp macro="" textlink="">
            <xdr:nvSpPr>
              <xdr:cNvPr id="47" name="Ellipse 46">
                <a:extLst>
                  <a:ext uri="{FF2B5EF4-FFF2-40B4-BE49-F238E27FC236}">
                    <a16:creationId xmlns:a16="http://schemas.microsoft.com/office/drawing/2014/main" id="{00000000-0008-0000-0100-00002F000000}"/>
                  </a:ext>
                </a:extLst>
              </xdr:cNvPr>
              <xdr:cNvSpPr/>
            </xdr:nvSpPr>
            <xdr:spPr bwMode="auto">
              <a:xfrm>
                <a:off x="3892826" y="6563139"/>
                <a:ext cx="351183" cy="334618"/>
              </a:xfrm>
              <a:prstGeom prst="ellipse">
                <a:avLst/>
              </a:prstGeom>
              <a:solidFill>
                <a:srgbClr val="92D050"/>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lang="en-GB" sz="1100"/>
              </a:p>
            </xdr:txBody>
          </xdr:sp>
          <xdr:sp macro="" textlink="">
            <xdr:nvSpPr>
              <xdr:cNvPr id="48" name="Ellipse 47">
                <a:extLst>
                  <a:ext uri="{FF2B5EF4-FFF2-40B4-BE49-F238E27FC236}">
                    <a16:creationId xmlns:a16="http://schemas.microsoft.com/office/drawing/2014/main" id="{00000000-0008-0000-0100-000030000000}"/>
                  </a:ext>
                </a:extLst>
              </xdr:cNvPr>
              <xdr:cNvSpPr/>
            </xdr:nvSpPr>
            <xdr:spPr bwMode="auto">
              <a:xfrm>
                <a:off x="1974574" y="6341165"/>
                <a:ext cx="659296" cy="655983"/>
              </a:xfrm>
              <a:prstGeom prst="ellipse">
                <a:avLst/>
              </a:prstGeom>
              <a:solidFill>
                <a:srgbClr val="92D050"/>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lang="en-GB" sz="1100"/>
              </a:p>
            </xdr:txBody>
          </xdr:sp>
          <xdr:sp macro="" textlink="">
            <xdr:nvSpPr>
              <xdr:cNvPr id="49" name="Ellipse 48">
                <a:extLst>
                  <a:ext uri="{FF2B5EF4-FFF2-40B4-BE49-F238E27FC236}">
                    <a16:creationId xmlns:a16="http://schemas.microsoft.com/office/drawing/2014/main" id="{00000000-0008-0000-0100-000031000000}"/>
                  </a:ext>
                </a:extLst>
              </xdr:cNvPr>
              <xdr:cNvSpPr/>
            </xdr:nvSpPr>
            <xdr:spPr bwMode="auto">
              <a:xfrm>
                <a:off x="2938670" y="5612296"/>
                <a:ext cx="659296" cy="655983"/>
              </a:xfrm>
              <a:prstGeom prst="ellipse">
                <a:avLst/>
              </a:prstGeom>
              <a:solidFill>
                <a:srgbClr val="008000"/>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lang="en-GB" sz="1100"/>
              </a:p>
            </xdr:txBody>
          </xdr:sp>
        </xdr:grpSp>
        <xdr:grpSp>
          <xdr:nvGrpSpPr>
            <xdr:cNvPr id="36" name="Groupe 35">
              <a:extLst>
                <a:ext uri="{FF2B5EF4-FFF2-40B4-BE49-F238E27FC236}">
                  <a16:creationId xmlns:a16="http://schemas.microsoft.com/office/drawing/2014/main" id="{00000000-0008-0000-0100-000024000000}"/>
                </a:ext>
              </a:extLst>
            </xdr:cNvPr>
            <xdr:cNvGrpSpPr/>
          </xdr:nvGrpSpPr>
          <xdr:grpSpPr>
            <a:xfrm>
              <a:off x="3120887" y="6314660"/>
              <a:ext cx="1504122" cy="848139"/>
              <a:chOff x="1848678" y="5612296"/>
              <a:chExt cx="2776331" cy="1550504"/>
            </a:xfrm>
          </xdr:grpSpPr>
          <xdr:sp macro="" textlink="">
            <xdr:nvSpPr>
              <xdr:cNvPr id="42" name="Rectangle 41">
                <a:extLst>
                  <a:ext uri="{FF2B5EF4-FFF2-40B4-BE49-F238E27FC236}">
                    <a16:creationId xmlns:a16="http://schemas.microsoft.com/office/drawing/2014/main" id="{00000000-0008-0000-0100-00002A000000}"/>
                  </a:ext>
                </a:extLst>
              </xdr:cNvPr>
              <xdr:cNvSpPr/>
            </xdr:nvSpPr>
            <xdr:spPr bwMode="auto">
              <a:xfrm>
                <a:off x="1848678" y="5751443"/>
                <a:ext cx="2776331" cy="1411357"/>
              </a:xfrm>
              <a:prstGeom prst="rect">
                <a:avLst/>
              </a:prstGeom>
              <a:solidFill>
                <a:srgbClr val="FFC000"/>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lang="en-GB" sz="1100"/>
              </a:p>
            </xdr:txBody>
          </xdr:sp>
          <xdr:sp macro="" textlink="">
            <xdr:nvSpPr>
              <xdr:cNvPr id="43" name="Ellipse 42">
                <a:extLst>
                  <a:ext uri="{FF2B5EF4-FFF2-40B4-BE49-F238E27FC236}">
                    <a16:creationId xmlns:a16="http://schemas.microsoft.com/office/drawing/2014/main" id="{00000000-0008-0000-0100-00002B000000}"/>
                  </a:ext>
                </a:extLst>
              </xdr:cNvPr>
              <xdr:cNvSpPr/>
            </xdr:nvSpPr>
            <xdr:spPr bwMode="auto">
              <a:xfrm>
                <a:off x="3892826" y="6563139"/>
                <a:ext cx="351183" cy="334618"/>
              </a:xfrm>
              <a:prstGeom prst="ellipse">
                <a:avLst/>
              </a:prstGeom>
              <a:solidFill>
                <a:srgbClr val="92D050"/>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lang="en-GB" sz="1100"/>
              </a:p>
            </xdr:txBody>
          </xdr:sp>
          <xdr:sp macro="" textlink="">
            <xdr:nvSpPr>
              <xdr:cNvPr id="44" name="Ellipse 43">
                <a:extLst>
                  <a:ext uri="{FF2B5EF4-FFF2-40B4-BE49-F238E27FC236}">
                    <a16:creationId xmlns:a16="http://schemas.microsoft.com/office/drawing/2014/main" id="{00000000-0008-0000-0100-00002C000000}"/>
                  </a:ext>
                </a:extLst>
              </xdr:cNvPr>
              <xdr:cNvSpPr/>
            </xdr:nvSpPr>
            <xdr:spPr bwMode="auto">
              <a:xfrm>
                <a:off x="1974574" y="6341165"/>
                <a:ext cx="659296" cy="655983"/>
              </a:xfrm>
              <a:prstGeom prst="ellipse">
                <a:avLst/>
              </a:prstGeom>
              <a:solidFill>
                <a:srgbClr val="92D050"/>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lang="en-GB" sz="1100"/>
              </a:p>
            </xdr:txBody>
          </xdr:sp>
          <xdr:sp macro="" textlink="">
            <xdr:nvSpPr>
              <xdr:cNvPr id="45" name="Ellipse 44">
                <a:extLst>
                  <a:ext uri="{FF2B5EF4-FFF2-40B4-BE49-F238E27FC236}">
                    <a16:creationId xmlns:a16="http://schemas.microsoft.com/office/drawing/2014/main" id="{00000000-0008-0000-0100-00002D000000}"/>
                  </a:ext>
                </a:extLst>
              </xdr:cNvPr>
              <xdr:cNvSpPr/>
            </xdr:nvSpPr>
            <xdr:spPr bwMode="auto">
              <a:xfrm>
                <a:off x="2938670" y="5612296"/>
                <a:ext cx="659296" cy="655983"/>
              </a:xfrm>
              <a:prstGeom prst="ellipse">
                <a:avLst/>
              </a:prstGeom>
              <a:solidFill>
                <a:srgbClr val="008000"/>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lang="en-GB" sz="1100"/>
              </a:p>
            </xdr:txBody>
          </xdr:sp>
        </xdr:grpSp>
        <xdr:grpSp>
          <xdr:nvGrpSpPr>
            <xdr:cNvPr id="37" name="Groupe 36">
              <a:extLst>
                <a:ext uri="{FF2B5EF4-FFF2-40B4-BE49-F238E27FC236}">
                  <a16:creationId xmlns:a16="http://schemas.microsoft.com/office/drawing/2014/main" id="{00000000-0008-0000-0100-000025000000}"/>
                </a:ext>
              </a:extLst>
            </xdr:cNvPr>
            <xdr:cNvGrpSpPr/>
          </xdr:nvGrpSpPr>
          <xdr:grpSpPr>
            <a:xfrm>
              <a:off x="4625009" y="6314660"/>
              <a:ext cx="1504122" cy="848139"/>
              <a:chOff x="1848678" y="5612296"/>
              <a:chExt cx="2776331" cy="1550504"/>
            </a:xfrm>
          </xdr:grpSpPr>
          <xdr:sp macro="" textlink="">
            <xdr:nvSpPr>
              <xdr:cNvPr id="38" name="Rectangle 37">
                <a:extLst>
                  <a:ext uri="{FF2B5EF4-FFF2-40B4-BE49-F238E27FC236}">
                    <a16:creationId xmlns:a16="http://schemas.microsoft.com/office/drawing/2014/main" id="{00000000-0008-0000-0100-000026000000}"/>
                  </a:ext>
                </a:extLst>
              </xdr:cNvPr>
              <xdr:cNvSpPr/>
            </xdr:nvSpPr>
            <xdr:spPr bwMode="auto">
              <a:xfrm>
                <a:off x="1848678" y="5751443"/>
                <a:ext cx="2776331" cy="1411357"/>
              </a:xfrm>
              <a:prstGeom prst="rect">
                <a:avLst/>
              </a:prstGeom>
              <a:solidFill>
                <a:srgbClr val="FFC000"/>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lang="en-GB" sz="1100"/>
              </a:p>
            </xdr:txBody>
          </xdr:sp>
          <xdr:sp macro="" textlink="">
            <xdr:nvSpPr>
              <xdr:cNvPr id="39" name="Ellipse 38">
                <a:extLst>
                  <a:ext uri="{FF2B5EF4-FFF2-40B4-BE49-F238E27FC236}">
                    <a16:creationId xmlns:a16="http://schemas.microsoft.com/office/drawing/2014/main" id="{00000000-0008-0000-0100-000027000000}"/>
                  </a:ext>
                </a:extLst>
              </xdr:cNvPr>
              <xdr:cNvSpPr/>
            </xdr:nvSpPr>
            <xdr:spPr bwMode="auto">
              <a:xfrm>
                <a:off x="3892826" y="6563139"/>
                <a:ext cx="351183" cy="334618"/>
              </a:xfrm>
              <a:prstGeom prst="ellipse">
                <a:avLst/>
              </a:prstGeom>
              <a:solidFill>
                <a:srgbClr val="92D050"/>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lang="en-GB" sz="1100"/>
              </a:p>
            </xdr:txBody>
          </xdr:sp>
          <xdr:sp macro="" textlink="">
            <xdr:nvSpPr>
              <xdr:cNvPr id="40" name="Ellipse 39">
                <a:extLst>
                  <a:ext uri="{FF2B5EF4-FFF2-40B4-BE49-F238E27FC236}">
                    <a16:creationId xmlns:a16="http://schemas.microsoft.com/office/drawing/2014/main" id="{00000000-0008-0000-0100-000028000000}"/>
                  </a:ext>
                </a:extLst>
              </xdr:cNvPr>
              <xdr:cNvSpPr/>
            </xdr:nvSpPr>
            <xdr:spPr bwMode="auto">
              <a:xfrm>
                <a:off x="1974574" y="6341165"/>
                <a:ext cx="659296" cy="655983"/>
              </a:xfrm>
              <a:prstGeom prst="ellipse">
                <a:avLst/>
              </a:prstGeom>
              <a:solidFill>
                <a:srgbClr val="92D050"/>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lang="en-GB" sz="1100"/>
              </a:p>
            </xdr:txBody>
          </xdr:sp>
          <xdr:sp macro="" textlink="">
            <xdr:nvSpPr>
              <xdr:cNvPr id="41" name="Ellipse 40">
                <a:extLst>
                  <a:ext uri="{FF2B5EF4-FFF2-40B4-BE49-F238E27FC236}">
                    <a16:creationId xmlns:a16="http://schemas.microsoft.com/office/drawing/2014/main" id="{00000000-0008-0000-0100-000029000000}"/>
                  </a:ext>
                </a:extLst>
              </xdr:cNvPr>
              <xdr:cNvSpPr/>
            </xdr:nvSpPr>
            <xdr:spPr bwMode="auto">
              <a:xfrm>
                <a:off x="2938670" y="5612296"/>
                <a:ext cx="659296" cy="655983"/>
              </a:xfrm>
              <a:prstGeom prst="ellipse">
                <a:avLst/>
              </a:prstGeom>
              <a:solidFill>
                <a:srgbClr val="008000"/>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lang="en-GB" sz="1100"/>
              </a:p>
            </xdr:txBody>
          </xdr:sp>
        </xdr:grpSp>
      </xdr:grpSp>
      <xdr:sp macro="" textlink="">
        <xdr:nvSpPr>
          <xdr:cNvPr id="50" name="Rectangle 49">
            <a:extLst>
              <a:ext uri="{FF2B5EF4-FFF2-40B4-BE49-F238E27FC236}">
                <a16:creationId xmlns:a16="http://schemas.microsoft.com/office/drawing/2014/main" id="{00000000-0008-0000-0100-000032000000}"/>
              </a:ext>
            </a:extLst>
          </xdr:cNvPr>
          <xdr:cNvSpPr/>
        </xdr:nvSpPr>
        <xdr:spPr bwMode="auto">
          <a:xfrm>
            <a:off x="1374913" y="5483596"/>
            <a:ext cx="4974917" cy="892229"/>
          </a:xfrm>
          <a:prstGeom prst="rect">
            <a:avLst/>
          </a:prstGeom>
          <a:solidFill>
            <a:srgbClr val="FFFFFF">
              <a:alpha val="50196"/>
            </a:srgbClr>
          </a:solid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endParaRPr lang="en-GB" sz="1100"/>
          </a:p>
        </xdr:txBody>
      </xdr:sp>
      <xdr:sp macro="" textlink="">
        <xdr:nvSpPr>
          <xdr:cNvPr id="51" name="Rectangle 50">
            <a:extLst>
              <a:ext uri="{FF2B5EF4-FFF2-40B4-BE49-F238E27FC236}">
                <a16:creationId xmlns:a16="http://schemas.microsoft.com/office/drawing/2014/main" id="{00000000-0008-0000-0100-000033000000}"/>
              </a:ext>
            </a:extLst>
          </xdr:cNvPr>
          <xdr:cNvSpPr/>
        </xdr:nvSpPr>
        <xdr:spPr bwMode="auto">
          <a:xfrm>
            <a:off x="1388165" y="7145853"/>
            <a:ext cx="4974917" cy="892228"/>
          </a:xfrm>
          <a:prstGeom prst="rect">
            <a:avLst/>
          </a:prstGeom>
          <a:solidFill>
            <a:srgbClr val="FFFFFF">
              <a:alpha val="50196"/>
            </a:srgbClr>
          </a:solid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endParaRPr lang="en-GB" sz="1100"/>
          </a:p>
        </xdr:txBody>
      </xdr:sp>
      <xdr:sp macro="" textlink="">
        <xdr:nvSpPr>
          <xdr:cNvPr id="52" name="Rectangle 51">
            <a:extLst>
              <a:ext uri="{FF2B5EF4-FFF2-40B4-BE49-F238E27FC236}">
                <a16:creationId xmlns:a16="http://schemas.microsoft.com/office/drawing/2014/main" id="{00000000-0008-0000-0100-000034000000}"/>
              </a:ext>
            </a:extLst>
          </xdr:cNvPr>
          <xdr:cNvSpPr/>
        </xdr:nvSpPr>
        <xdr:spPr bwMode="auto">
          <a:xfrm>
            <a:off x="1345096" y="6379520"/>
            <a:ext cx="1770311" cy="771557"/>
          </a:xfrm>
          <a:prstGeom prst="rect">
            <a:avLst/>
          </a:prstGeom>
          <a:solidFill>
            <a:srgbClr val="FFFFFF">
              <a:alpha val="50196"/>
            </a:srgbClr>
          </a:solid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endParaRPr lang="en-GB" sz="1100"/>
          </a:p>
        </xdr:txBody>
      </xdr:sp>
      <xdr:sp macro="" textlink="">
        <xdr:nvSpPr>
          <xdr:cNvPr id="53" name="Rectangle 52">
            <a:extLst>
              <a:ext uri="{FF2B5EF4-FFF2-40B4-BE49-F238E27FC236}">
                <a16:creationId xmlns:a16="http://schemas.microsoft.com/office/drawing/2014/main" id="{00000000-0008-0000-0100-000035000000}"/>
              </a:ext>
            </a:extLst>
          </xdr:cNvPr>
          <xdr:cNvSpPr/>
        </xdr:nvSpPr>
        <xdr:spPr bwMode="auto">
          <a:xfrm>
            <a:off x="4624627" y="6376589"/>
            <a:ext cx="1770311" cy="771557"/>
          </a:xfrm>
          <a:prstGeom prst="rect">
            <a:avLst/>
          </a:prstGeom>
          <a:solidFill>
            <a:srgbClr val="FFFFFF">
              <a:alpha val="50196"/>
            </a:srgbClr>
          </a:solid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endParaRPr lang="en-GB" sz="1100"/>
          </a:p>
        </xdr:txBody>
      </xdr:sp>
    </xdr:grpSp>
    <xdr:clientData/>
  </xdr:twoCellAnchor>
  <xdr:twoCellAnchor>
    <xdr:from>
      <xdr:col>3</xdr:col>
      <xdr:colOff>407378</xdr:colOff>
      <xdr:row>42</xdr:row>
      <xdr:rowOff>67408</xdr:rowOff>
    </xdr:from>
    <xdr:to>
      <xdr:col>3</xdr:col>
      <xdr:colOff>1233855</xdr:colOff>
      <xdr:row>47</xdr:row>
      <xdr:rowOff>61546</xdr:rowOff>
    </xdr:to>
    <xdr:grpSp>
      <xdr:nvGrpSpPr>
        <xdr:cNvPr id="58" name="Groupe 57">
          <a:extLst>
            <a:ext uri="{FF2B5EF4-FFF2-40B4-BE49-F238E27FC236}">
              <a16:creationId xmlns:a16="http://schemas.microsoft.com/office/drawing/2014/main" id="{00000000-0008-0000-0100-00003A000000}"/>
            </a:ext>
          </a:extLst>
        </xdr:cNvPr>
        <xdr:cNvGrpSpPr/>
      </xdr:nvGrpSpPr>
      <xdr:grpSpPr>
        <a:xfrm>
          <a:off x="5536224" y="6690946"/>
          <a:ext cx="826477" cy="770792"/>
          <a:chOff x="5594838" y="6151685"/>
          <a:chExt cx="826477" cy="770792"/>
        </a:xfrm>
      </xdr:grpSpPr>
      <xdr:sp macro="" textlink="">
        <xdr:nvSpPr>
          <xdr:cNvPr id="55" name="Rectangle 54">
            <a:extLst>
              <a:ext uri="{FF2B5EF4-FFF2-40B4-BE49-F238E27FC236}">
                <a16:creationId xmlns:a16="http://schemas.microsoft.com/office/drawing/2014/main" id="{00000000-0008-0000-0100-000037000000}"/>
              </a:ext>
            </a:extLst>
          </xdr:cNvPr>
          <xdr:cNvSpPr/>
        </xdr:nvSpPr>
        <xdr:spPr bwMode="auto">
          <a:xfrm>
            <a:off x="5594838" y="6400800"/>
            <a:ext cx="826477" cy="521677"/>
          </a:xfrm>
          <a:prstGeom prst="rect">
            <a:avLst/>
          </a:prstGeom>
          <a:solidFill>
            <a:srgbClr val="FFC000"/>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lang="en-GB" sz="1100"/>
          </a:p>
        </xdr:txBody>
      </xdr:sp>
      <xdr:sp macro="" textlink="">
        <xdr:nvSpPr>
          <xdr:cNvPr id="56" name="Ellipse 55">
            <a:extLst>
              <a:ext uri="{FF2B5EF4-FFF2-40B4-BE49-F238E27FC236}">
                <a16:creationId xmlns:a16="http://schemas.microsoft.com/office/drawing/2014/main" id="{00000000-0008-0000-0100-000038000000}"/>
              </a:ext>
            </a:extLst>
          </xdr:cNvPr>
          <xdr:cNvSpPr/>
        </xdr:nvSpPr>
        <xdr:spPr bwMode="auto">
          <a:xfrm>
            <a:off x="5635869" y="6151685"/>
            <a:ext cx="756139" cy="759500"/>
          </a:xfrm>
          <a:prstGeom prst="ellipse">
            <a:avLst/>
          </a:prstGeom>
          <a:solidFill>
            <a:srgbClr val="92D050"/>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lang="en-GB" sz="1100"/>
          </a:p>
        </xdr:txBody>
      </xdr:sp>
      <xdr:sp macro="" textlink="">
        <xdr:nvSpPr>
          <xdr:cNvPr id="57" name="Ellipse 56">
            <a:extLst>
              <a:ext uri="{FF2B5EF4-FFF2-40B4-BE49-F238E27FC236}">
                <a16:creationId xmlns:a16="http://schemas.microsoft.com/office/drawing/2014/main" id="{00000000-0008-0000-0100-000039000000}"/>
              </a:ext>
            </a:extLst>
          </xdr:cNvPr>
          <xdr:cNvSpPr/>
        </xdr:nvSpPr>
        <xdr:spPr bwMode="auto">
          <a:xfrm>
            <a:off x="5770684" y="6280764"/>
            <a:ext cx="486508" cy="501035"/>
          </a:xfrm>
          <a:prstGeom prst="ellipse">
            <a:avLst/>
          </a:prstGeom>
          <a:solidFill>
            <a:srgbClr val="008000"/>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lang="en-GB" sz="1100"/>
          </a:p>
        </xdr:txBody>
      </xdr: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161925</xdr:colOff>
      <xdr:row>382</xdr:row>
      <xdr:rowOff>19050</xdr:rowOff>
    </xdr:from>
    <xdr:to>
      <xdr:col>14</xdr:col>
      <xdr:colOff>885825</xdr:colOff>
      <xdr:row>422</xdr:row>
      <xdr:rowOff>85724</xdr:rowOff>
    </xdr:to>
    <xdr:pic>
      <xdr:nvPicPr>
        <xdr:cNvPr id="2" name="Image 1">
          <a:extLst>
            <a:ext uri="{FF2B5EF4-FFF2-40B4-BE49-F238E27FC236}">
              <a16:creationId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1925" y="62722125"/>
          <a:ext cx="10496550" cy="6543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66675</xdr:colOff>
      <xdr:row>383</xdr:row>
      <xdr:rowOff>123825</xdr:rowOff>
    </xdr:from>
    <xdr:to>
      <xdr:col>22</xdr:col>
      <xdr:colOff>333375</xdr:colOff>
      <xdr:row>417</xdr:row>
      <xdr:rowOff>104776</xdr:rowOff>
    </xdr:to>
    <xdr:pic>
      <xdr:nvPicPr>
        <xdr:cNvPr id="4" name="Image 3">
          <a:extLst>
            <a:ext uri="{FF2B5EF4-FFF2-40B4-BE49-F238E27FC236}">
              <a16:creationId xmlns:a16="http://schemas.microsoft.com/office/drawing/2014/main" id="{00000000-0008-0000-0600-000004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486775" y="62988825"/>
          <a:ext cx="8277225" cy="5486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427</xdr:row>
      <xdr:rowOff>0</xdr:rowOff>
    </xdr:from>
    <xdr:to>
      <xdr:col>6</xdr:col>
      <xdr:colOff>448134</xdr:colOff>
      <xdr:row>453</xdr:row>
      <xdr:rowOff>76197</xdr:rowOff>
    </xdr:to>
    <xdr:pic>
      <xdr:nvPicPr>
        <xdr:cNvPr id="5" name="Image 4">
          <a:extLst>
            <a:ext uri="{FF2B5EF4-FFF2-40B4-BE49-F238E27FC236}">
              <a16:creationId xmlns:a16="http://schemas.microsoft.com/office/drawing/2014/main" id="{00000000-0008-0000-0600-000005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70018275"/>
          <a:ext cx="6229350" cy="4286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304800</xdr:colOff>
      <xdr:row>428</xdr:row>
      <xdr:rowOff>9525</xdr:rowOff>
    </xdr:from>
    <xdr:to>
      <xdr:col>16</xdr:col>
      <xdr:colOff>85725</xdr:colOff>
      <xdr:row>448</xdr:row>
      <xdr:rowOff>66675</xdr:rowOff>
    </xdr:to>
    <xdr:pic>
      <xdr:nvPicPr>
        <xdr:cNvPr id="6" name="Image 5">
          <a:extLst>
            <a:ext uri="{FF2B5EF4-FFF2-40B4-BE49-F238E27FC236}">
              <a16:creationId xmlns:a16="http://schemas.microsoft.com/office/drawing/2014/main" id="{00000000-0008-0000-0600-000006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077075" y="70189725"/>
          <a:ext cx="4924425" cy="3295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463</xdr:row>
      <xdr:rowOff>0</xdr:rowOff>
    </xdr:from>
    <xdr:to>
      <xdr:col>6</xdr:col>
      <xdr:colOff>190500</xdr:colOff>
      <xdr:row>487</xdr:row>
      <xdr:rowOff>142873</xdr:rowOff>
    </xdr:to>
    <xdr:pic>
      <xdr:nvPicPr>
        <xdr:cNvPr id="7" name="Image 6">
          <a:extLst>
            <a:ext uri="{FF2B5EF4-FFF2-40B4-BE49-F238E27FC236}">
              <a16:creationId xmlns:a16="http://schemas.microsoft.com/office/drawing/2014/main" id="{00000000-0008-0000-0600-000007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0" y="75847575"/>
          <a:ext cx="5981700" cy="40290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347870</xdr:colOff>
      <xdr:row>461</xdr:row>
      <xdr:rowOff>38652</xdr:rowOff>
    </xdr:from>
    <xdr:to>
      <xdr:col>33</xdr:col>
      <xdr:colOff>206010</xdr:colOff>
      <xdr:row>530</xdr:row>
      <xdr:rowOff>2089</xdr:rowOff>
    </xdr:to>
    <xdr:pic>
      <xdr:nvPicPr>
        <xdr:cNvPr id="8" name="Image 7">
          <a:extLst>
            <a:ext uri="{FF2B5EF4-FFF2-40B4-BE49-F238E27FC236}">
              <a16:creationId xmlns:a16="http://schemas.microsoft.com/office/drawing/2014/main" id="{00000000-0008-0000-0600-000008000000}"/>
            </a:ext>
          </a:extLst>
        </xdr:cNvPr>
        <xdr:cNvPicPr>
          <a:picLocks noChangeAspect="1"/>
        </xdr:cNvPicPr>
      </xdr:nvPicPr>
      <xdr:blipFill>
        <a:blip xmlns:r="http://schemas.openxmlformats.org/officeDocument/2006/relationships" r:embed="rId6"/>
        <a:stretch>
          <a:fillRect/>
        </a:stretch>
      </xdr:blipFill>
      <xdr:spPr>
        <a:xfrm>
          <a:off x="7410174" y="75283391"/>
          <a:ext cx="18157184" cy="1101243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3</xdr:col>
      <xdr:colOff>83820</xdr:colOff>
      <xdr:row>29</xdr:row>
      <xdr:rowOff>0</xdr:rowOff>
    </xdr:from>
    <xdr:to>
      <xdr:col>3</xdr:col>
      <xdr:colOff>666750</xdr:colOff>
      <xdr:row>32</xdr:row>
      <xdr:rowOff>64770</xdr:rowOff>
    </xdr:to>
    <xdr:sp macro="" textlink="">
      <xdr:nvSpPr>
        <xdr:cNvPr id="34966" name="Rectangle 1">
          <a:extLst>
            <a:ext uri="{FF2B5EF4-FFF2-40B4-BE49-F238E27FC236}">
              <a16:creationId xmlns:a16="http://schemas.microsoft.com/office/drawing/2014/main" id="{00000000-0008-0000-0700-000096880000}"/>
            </a:ext>
          </a:extLst>
        </xdr:cNvPr>
        <xdr:cNvSpPr>
          <a:spLocks noChangeArrowheads="1"/>
        </xdr:cNvSpPr>
      </xdr:nvSpPr>
      <xdr:spPr bwMode="auto">
        <a:xfrm>
          <a:off x="3714750" y="4530090"/>
          <a:ext cx="582930" cy="533400"/>
        </a:xfrm>
        <a:prstGeom prst="rect">
          <a:avLst/>
        </a:prstGeom>
        <a:solidFill>
          <a:srgbClr val="FFFFFF"/>
        </a:solidFill>
        <a:ln w="9360" cap="sq">
          <a:solidFill>
            <a:srgbClr val="000000"/>
          </a:solidFill>
          <a:round/>
          <a:headEnd/>
          <a:tailEnd/>
        </a:ln>
      </xdr:spPr>
    </xdr:sp>
    <xdr:clientData/>
  </xdr:twoCellAnchor>
  <xdr:twoCellAnchor>
    <xdr:from>
      <xdr:col>3</xdr:col>
      <xdr:colOff>666750</xdr:colOff>
      <xdr:row>29</xdr:row>
      <xdr:rowOff>0</xdr:rowOff>
    </xdr:from>
    <xdr:to>
      <xdr:col>4</xdr:col>
      <xdr:colOff>521970</xdr:colOff>
      <xdr:row>32</xdr:row>
      <xdr:rowOff>64770</xdr:rowOff>
    </xdr:to>
    <xdr:sp macro="" textlink="">
      <xdr:nvSpPr>
        <xdr:cNvPr id="34967" name="Rectangle 2">
          <a:extLst>
            <a:ext uri="{FF2B5EF4-FFF2-40B4-BE49-F238E27FC236}">
              <a16:creationId xmlns:a16="http://schemas.microsoft.com/office/drawing/2014/main" id="{00000000-0008-0000-0700-000097880000}"/>
            </a:ext>
          </a:extLst>
        </xdr:cNvPr>
        <xdr:cNvSpPr>
          <a:spLocks noChangeArrowheads="1"/>
        </xdr:cNvSpPr>
      </xdr:nvSpPr>
      <xdr:spPr bwMode="auto">
        <a:xfrm>
          <a:off x="4297680" y="4530090"/>
          <a:ext cx="586740" cy="533400"/>
        </a:xfrm>
        <a:prstGeom prst="rect">
          <a:avLst/>
        </a:prstGeom>
        <a:solidFill>
          <a:srgbClr val="FFFFFF"/>
        </a:solidFill>
        <a:ln w="9360" cap="sq">
          <a:solidFill>
            <a:srgbClr val="000000"/>
          </a:solidFill>
          <a:round/>
          <a:headEnd/>
          <a:tailEnd/>
        </a:ln>
      </xdr:spPr>
    </xdr:sp>
    <xdr:clientData/>
  </xdr:twoCellAnchor>
  <xdr:twoCellAnchor>
    <xdr:from>
      <xdr:col>4</xdr:col>
      <xdr:colOff>521970</xdr:colOff>
      <xdr:row>29</xdr:row>
      <xdr:rowOff>0</xdr:rowOff>
    </xdr:from>
    <xdr:to>
      <xdr:col>5</xdr:col>
      <xdr:colOff>373380</xdr:colOff>
      <xdr:row>32</xdr:row>
      <xdr:rowOff>64770</xdr:rowOff>
    </xdr:to>
    <xdr:sp macro="" textlink="">
      <xdr:nvSpPr>
        <xdr:cNvPr id="34968" name="Rectangle 3">
          <a:extLst>
            <a:ext uri="{FF2B5EF4-FFF2-40B4-BE49-F238E27FC236}">
              <a16:creationId xmlns:a16="http://schemas.microsoft.com/office/drawing/2014/main" id="{00000000-0008-0000-0700-000098880000}"/>
            </a:ext>
          </a:extLst>
        </xdr:cNvPr>
        <xdr:cNvSpPr>
          <a:spLocks noChangeArrowheads="1"/>
        </xdr:cNvSpPr>
      </xdr:nvSpPr>
      <xdr:spPr bwMode="auto">
        <a:xfrm>
          <a:off x="4884420" y="4530090"/>
          <a:ext cx="582930" cy="533400"/>
        </a:xfrm>
        <a:prstGeom prst="rect">
          <a:avLst/>
        </a:prstGeom>
        <a:solidFill>
          <a:srgbClr val="FFFFFF"/>
        </a:solidFill>
        <a:ln w="9360" cap="sq">
          <a:solidFill>
            <a:srgbClr val="000000"/>
          </a:solidFill>
          <a:round/>
          <a:headEnd/>
          <a:tailEnd/>
        </a:ln>
      </xdr:spPr>
    </xdr:sp>
    <xdr:clientData/>
  </xdr:twoCellAnchor>
  <xdr:twoCellAnchor>
    <xdr:from>
      <xdr:col>5</xdr:col>
      <xdr:colOff>373380</xdr:colOff>
      <xdr:row>29</xdr:row>
      <xdr:rowOff>0</xdr:rowOff>
    </xdr:from>
    <xdr:to>
      <xdr:col>6</xdr:col>
      <xdr:colOff>228600</xdr:colOff>
      <xdr:row>32</xdr:row>
      <xdr:rowOff>64770</xdr:rowOff>
    </xdr:to>
    <xdr:sp macro="" textlink="">
      <xdr:nvSpPr>
        <xdr:cNvPr id="34969" name="Rectangle 4">
          <a:extLst>
            <a:ext uri="{FF2B5EF4-FFF2-40B4-BE49-F238E27FC236}">
              <a16:creationId xmlns:a16="http://schemas.microsoft.com/office/drawing/2014/main" id="{00000000-0008-0000-0700-000099880000}"/>
            </a:ext>
          </a:extLst>
        </xdr:cNvPr>
        <xdr:cNvSpPr>
          <a:spLocks noChangeArrowheads="1"/>
        </xdr:cNvSpPr>
      </xdr:nvSpPr>
      <xdr:spPr bwMode="auto">
        <a:xfrm>
          <a:off x="5467350" y="4530090"/>
          <a:ext cx="586740" cy="533400"/>
        </a:xfrm>
        <a:prstGeom prst="rect">
          <a:avLst/>
        </a:prstGeom>
        <a:solidFill>
          <a:srgbClr val="FFFFFF"/>
        </a:solidFill>
        <a:ln w="9360" cap="sq">
          <a:solidFill>
            <a:srgbClr val="000000"/>
          </a:solidFill>
          <a:round/>
          <a:headEnd/>
          <a:tailEnd/>
        </a:ln>
      </xdr:spPr>
    </xdr:sp>
    <xdr:clientData/>
  </xdr:twoCellAnchor>
  <xdr:twoCellAnchor>
    <xdr:from>
      <xdr:col>2</xdr:col>
      <xdr:colOff>659130</xdr:colOff>
      <xdr:row>28</xdr:row>
      <xdr:rowOff>156210</xdr:rowOff>
    </xdr:from>
    <xdr:to>
      <xdr:col>2</xdr:col>
      <xdr:colOff>659130</xdr:colOff>
      <xdr:row>32</xdr:row>
      <xdr:rowOff>72390</xdr:rowOff>
    </xdr:to>
    <xdr:cxnSp macro="">
      <xdr:nvCxnSpPr>
        <xdr:cNvPr id="34970" name="Connecteur droit avec flèche 6">
          <a:extLst>
            <a:ext uri="{FF2B5EF4-FFF2-40B4-BE49-F238E27FC236}">
              <a16:creationId xmlns:a16="http://schemas.microsoft.com/office/drawing/2014/main" id="{00000000-0008-0000-0700-00009A880000}"/>
            </a:ext>
          </a:extLst>
        </xdr:cNvPr>
        <xdr:cNvCxnSpPr>
          <a:cxnSpLocks noChangeShapeType="1"/>
        </xdr:cNvCxnSpPr>
      </xdr:nvCxnSpPr>
      <xdr:spPr bwMode="auto">
        <a:xfrm>
          <a:off x="3558540" y="4530090"/>
          <a:ext cx="0" cy="541020"/>
        </a:xfrm>
        <a:prstGeom prst="straightConnector1">
          <a:avLst/>
        </a:prstGeom>
        <a:noFill/>
        <a:ln w="9360" cap="sq">
          <a:solidFill>
            <a:srgbClr val="000000"/>
          </a:solidFill>
          <a:miter lim="800000"/>
          <a:headEnd type="triangle" w="med" len="med"/>
          <a:tailEnd type="triangle" w="med" len="med"/>
        </a:ln>
        <a:extLst>
          <a:ext uri="{909E8E84-426E-40DD-AFC4-6F175D3DCCD1}">
            <a14:hiddenFill xmlns:a14="http://schemas.microsoft.com/office/drawing/2010/main">
              <a:noFill/>
            </a14:hiddenFill>
          </a:ext>
        </a:extLst>
      </xdr:spPr>
    </xdr:cxnSp>
    <xdr:clientData/>
  </xdr:twoCellAnchor>
  <xdr:twoCellAnchor>
    <xdr:from>
      <xdr:col>3</xdr:col>
      <xdr:colOff>83820</xdr:colOff>
      <xdr:row>33</xdr:row>
      <xdr:rowOff>7620</xdr:rowOff>
    </xdr:from>
    <xdr:to>
      <xdr:col>3</xdr:col>
      <xdr:colOff>678180</xdr:colOff>
      <xdr:row>33</xdr:row>
      <xdr:rowOff>15240</xdr:rowOff>
    </xdr:to>
    <xdr:cxnSp macro="">
      <xdr:nvCxnSpPr>
        <xdr:cNvPr id="34971" name="Connecteur droit avec flèche 7">
          <a:extLst>
            <a:ext uri="{FF2B5EF4-FFF2-40B4-BE49-F238E27FC236}">
              <a16:creationId xmlns:a16="http://schemas.microsoft.com/office/drawing/2014/main" id="{00000000-0008-0000-0700-00009B880000}"/>
            </a:ext>
          </a:extLst>
        </xdr:cNvPr>
        <xdr:cNvCxnSpPr>
          <a:cxnSpLocks noChangeShapeType="1"/>
        </xdr:cNvCxnSpPr>
      </xdr:nvCxnSpPr>
      <xdr:spPr bwMode="auto">
        <a:xfrm flipH="1" flipV="1">
          <a:off x="3714750" y="5162550"/>
          <a:ext cx="594360" cy="7620"/>
        </a:xfrm>
        <a:prstGeom prst="straightConnector1">
          <a:avLst/>
        </a:prstGeom>
        <a:noFill/>
        <a:ln w="9360" cap="sq">
          <a:solidFill>
            <a:srgbClr val="000000"/>
          </a:solidFill>
          <a:miter lim="800000"/>
          <a:headEnd type="triangle" w="med" len="med"/>
          <a:tailEnd type="triangle" w="med" len="med"/>
        </a:ln>
        <a:extLst>
          <a:ext uri="{909E8E84-426E-40DD-AFC4-6F175D3DCCD1}">
            <a14:hiddenFill xmlns:a14="http://schemas.microsoft.com/office/drawing/2010/main">
              <a:noFill/>
            </a14:hiddenFill>
          </a:ext>
        </a:extLst>
      </xdr:spPr>
    </xdr:cxnSp>
    <xdr:clientData/>
  </xdr:twoCellAnchor>
  <xdr:twoCellAnchor>
    <xdr:from>
      <xdr:col>3</xdr:col>
      <xdr:colOff>164908</xdr:colOff>
      <xdr:row>33</xdr:row>
      <xdr:rowOff>0</xdr:rowOff>
    </xdr:from>
    <xdr:to>
      <xdr:col>4</xdr:col>
      <xdr:colOff>33555</xdr:colOff>
      <xdr:row>34</xdr:row>
      <xdr:rowOff>70033</xdr:rowOff>
    </xdr:to>
    <xdr:sp macro="" textlink="" fLocksText="0">
      <xdr:nvSpPr>
        <xdr:cNvPr id="18439" name="ZoneTexte 9">
          <a:extLst>
            <a:ext uri="{FF2B5EF4-FFF2-40B4-BE49-F238E27FC236}">
              <a16:creationId xmlns:a16="http://schemas.microsoft.com/office/drawing/2014/main" id="{00000000-0008-0000-0700-000007480000}"/>
            </a:ext>
          </a:extLst>
        </xdr:cNvPr>
        <xdr:cNvSpPr txBox="1">
          <a:spLocks noChangeArrowheads="1"/>
        </xdr:cNvSpPr>
      </xdr:nvSpPr>
      <xdr:spPr bwMode="auto">
        <a:xfrm>
          <a:off x="3847381" y="5520906"/>
          <a:ext cx="612476" cy="241539"/>
        </a:xfrm>
        <a:prstGeom prst="rect">
          <a:avLst/>
        </a:prstGeom>
        <a:noFill/>
        <a:ln w="9525" cap="flat">
          <a:noFill/>
          <a:round/>
          <a:headEnd/>
          <a:tailEnd/>
        </a:ln>
        <a:effectLst/>
      </xdr:spPr>
      <xdr:txBody>
        <a:bodyPr vertOverflow="clip" wrap="square" lIns="20160" tIns="20160" rIns="20160" bIns="20160" anchor="t" upright="1"/>
        <a:lstStyle/>
        <a:p>
          <a:pPr algn="l" rtl="0">
            <a:defRPr sz="1000"/>
          </a:pPr>
          <a:r>
            <a:rPr lang="en-GB" sz="1100" b="0" i="0" u="none" strike="noStrike" baseline="0">
              <a:solidFill>
                <a:srgbClr val="000000"/>
              </a:solidFill>
              <a:latin typeface="Calibri"/>
            </a:rPr>
            <a:t>dimx</a:t>
          </a:r>
        </a:p>
      </xdr:txBody>
    </xdr:sp>
    <xdr:clientData/>
  </xdr:twoCellAnchor>
  <xdr:twoCellAnchor>
    <xdr:from>
      <xdr:col>2</xdr:col>
      <xdr:colOff>243552</xdr:colOff>
      <xdr:row>29</xdr:row>
      <xdr:rowOff>108441</xdr:rowOff>
    </xdr:from>
    <xdr:to>
      <xdr:col>3</xdr:col>
      <xdr:colOff>114140</xdr:colOff>
      <xdr:row>31</xdr:row>
      <xdr:rowOff>34575</xdr:rowOff>
    </xdr:to>
    <xdr:sp macro="" textlink="" fLocksText="0">
      <xdr:nvSpPr>
        <xdr:cNvPr id="18440" name="ZoneTexte 10">
          <a:extLst>
            <a:ext uri="{FF2B5EF4-FFF2-40B4-BE49-F238E27FC236}">
              <a16:creationId xmlns:a16="http://schemas.microsoft.com/office/drawing/2014/main" id="{00000000-0008-0000-0700-000008480000}"/>
            </a:ext>
          </a:extLst>
        </xdr:cNvPr>
        <xdr:cNvSpPr txBox="1">
          <a:spLocks noChangeArrowheads="1"/>
        </xdr:cNvSpPr>
      </xdr:nvSpPr>
      <xdr:spPr bwMode="auto">
        <a:xfrm>
          <a:off x="3174521" y="4994694"/>
          <a:ext cx="612475" cy="232914"/>
        </a:xfrm>
        <a:prstGeom prst="rect">
          <a:avLst/>
        </a:prstGeom>
        <a:noFill/>
        <a:ln w="9525" cap="flat">
          <a:noFill/>
          <a:round/>
          <a:headEnd/>
          <a:tailEnd/>
        </a:ln>
        <a:effectLst/>
      </xdr:spPr>
      <xdr:txBody>
        <a:bodyPr vertOverflow="clip" wrap="square" lIns="20160" tIns="20160" rIns="20160" bIns="20160" anchor="t" upright="1"/>
        <a:lstStyle/>
        <a:p>
          <a:pPr algn="l" rtl="0">
            <a:defRPr sz="1000"/>
          </a:pPr>
          <a:r>
            <a:rPr lang="en-GB" sz="1100" b="0" i="0" u="none" strike="noStrike" baseline="0">
              <a:solidFill>
                <a:srgbClr val="000000"/>
              </a:solidFill>
              <a:latin typeface="Calibri"/>
            </a:rPr>
            <a:t>dimy</a:t>
          </a:r>
        </a:p>
      </xdr:txBody>
    </xdr:sp>
    <xdr:clientData/>
  </xdr:twoCellAnchor>
  <xdr:twoCellAnchor>
    <xdr:from>
      <xdr:col>4</xdr:col>
      <xdr:colOff>346171</xdr:colOff>
      <xdr:row>33</xdr:row>
      <xdr:rowOff>52765</xdr:rowOff>
    </xdr:from>
    <xdr:to>
      <xdr:col>5</xdr:col>
      <xdr:colOff>663273</xdr:colOff>
      <xdr:row>41</xdr:row>
      <xdr:rowOff>99722</xdr:rowOff>
    </xdr:to>
    <xdr:sp macro="" textlink="" fLocksText="0">
      <xdr:nvSpPr>
        <xdr:cNvPr id="18441" name="ZoneTexte 11">
          <a:extLst>
            <a:ext uri="{FF2B5EF4-FFF2-40B4-BE49-F238E27FC236}">
              <a16:creationId xmlns:a16="http://schemas.microsoft.com/office/drawing/2014/main" id="{00000000-0008-0000-0700-000009480000}"/>
            </a:ext>
          </a:extLst>
        </xdr:cNvPr>
        <xdr:cNvSpPr txBox="1">
          <a:spLocks noChangeArrowheads="1"/>
        </xdr:cNvSpPr>
      </xdr:nvSpPr>
      <xdr:spPr bwMode="auto">
        <a:xfrm>
          <a:off x="4804913" y="5581291"/>
          <a:ext cx="1078302" cy="1354347"/>
        </a:xfrm>
        <a:prstGeom prst="rect">
          <a:avLst/>
        </a:prstGeom>
        <a:noFill/>
        <a:ln w="9525" cap="flat">
          <a:noFill/>
          <a:round/>
          <a:headEnd/>
          <a:tailEnd/>
        </a:ln>
        <a:effectLst/>
      </xdr:spPr>
      <xdr:txBody>
        <a:bodyPr vertOverflow="clip" wrap="square" lIns="20160" tIns="20160" rIns="20160" bIns="20160" anchor="t" upright="1"/>
        <a:lstStyle/>
        <a:p>
          <a:pPr algn="ctr" rtl="0">
            <a:defRPr sz="1000"/>
          </a:pPr>
          <a:r>
            <a:rPr lang="en-GB" sz="1100" b="0" i="0" u="none" strike="noStrike" baseline="0">
              <a:solidFill>
                <a:srgbClr val="000000"/>
              </a:solidFill>
              <a:latin typeface="Calibri"/>
            </a:rPr>
            <a:t>Field portion for species i</a:t>
          </a:r>
        </a:p>
      </xdr:txBody>
    </xdr:sp>
    <xdr:clientData/>
  </xdr:twoCellAnchor>
  <xdr:twoCellAnchor>
    <xdr:from>
      <xdr:col>5</xdr:col>
      <xdr:colOff>118110</xdr:colOff>
      <xdr:row>30</xdr:row>
      <xdr:rowOff>137160</xdr:rowOff>
    </xdr:from>
    <xdr:to>
      <xdr:col>5</xdr:col>
      <xdr:colOff>137160</xdr:colOff>
      <xdr:row>33</xdr:row>
      <xdr:rowOff>53340</xdr:rowOff>
    </xdr:to>
    <xdr:cxnSp macro="">
      <xdr:nvCxnSpPr>
        <xdr:cNvPr id="34975" name="Connecteur droit avec flèche 13">
          <a:extLst>
            <a:ext uri="{FF2B5EF4-FFF2-40B4-BE49-F238E27FC236}">
              <a16:creationId xmlns:a16="http://schemas.microsoft.com/office/drawing/2014/main" id="{00000000-0008-0000-0700-00009F880000}"/>
            </a:ext>
          </a:extLst>
        </xdr:cNvPr>
        <xdr:cNvCxnSpPr>
          <a:cxnSpLocks noChangeShapeType="1"/>
          <a:stCxn id="18441" idx="0"/>
        </xdr:cNvCxnSpPr>
      </xdr:nvCxnSpPr>
      <xdr:spPr bwMode="auto">
        <a:xfrm flipH="1" flipV="1">
          <a:off x="5212080" y="4823460"/>
          <a:ext cx="19050" cy="384810"/>
        </a:xfrm>
        <a:prstGeom prst="straightConnector1">
          <a:avLst/>
        </a:prstGeom>
        <a:noFill/>
        <a:ln w="9360" cap="sq">
          <a:solidFill>
            <a:srgbClr val="000000"/>
          </a:solidFill>
          <a:miter lim="800000"/>
          <a:headEnd/>
          <a:tailEnd type="triangle" w="med" len="med"/>
        </a:ln>
        <a:extLst>
          <a:ext uri="{909E8E84-426E-40DD-AFC4-6F175D3DCCD1}">
            <a14:hiddenFill xmlns:a14="http://schemas.microsoft.com/office/drawing/2010/main">
              <a:noFill/>
            </a14:hiddenFill>
          </a:ext>
        </a:extLst>
      </xdr:spPr>
    </xdr:cxnSp>
    <xdr:clientData/>
  </xdr:twoCellAnchor>
</xdr:wsDr>
</file>

<file path=xl/drawings/drawing4.xml><?xml version="1.0" encoding="utf-8"?>
<xdr:wsDr xmlns:xdr="http://schemas.openxmlformats.org/drawingml/2006/spreadsheetDrawing" xmlns:a="http://schemas.openxmlformats.org/drawingml/2006/main">
  <xdr:twoCellAnchor editAs="oneCell">
    <xdr:from>
      <xdr:col>11</xdr:col>
      <xdr:colOff>133350</xdr:colOff>
      <xdr:row>0</xdr:row>
      <xdr:rowOff>0</xdr:rowOff>
    </xdr:from>
    <xdr:to>
      <xdr:col>20</xdr:col>
      <xdr:colOff>85725</xdr:colOff>
      <xdr:row>11</xdr:row>
      <xdr:rowOff>139700</xdr:rowOff>
    </xdr:to>
    <xdr:pic>
      <xdr:nvPicPr>
        <xdr:cNvPr id="4" name="Image 3">
          <a:extLst>
            <a:ext uri="{FF2B5EF4-FFF2-40B4-BE49-F238E27FC236}">
              <a16:creationId xmlns:a16="http://schemas.microsoft.com/office/drawing/2014/main" id="{00000000-0008-0000-13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05950" y="0"/>
          <a:ext cx="5772150" cy="1914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8</xdr:col>
      <xdr:colOff>262890</xdr:colOff>
      <xdr:row>104</xdr:row>
      <xdr:rowOff>110490</xdr:rowOff>
    </xdr:from>
    <xdr:to>
      <xdr:col>11</xdr:col>
      <xdr:colOff>26670</xdr:colOff>
      <xdr:row>111</xdr:row>
      <xdr:rowOff>102870</xdr:rowOff>
    </xdr:to>
    <xdr:pic>
      <xdr:nvPicPr>
        <xdr:cNvPr id="34077" name="Picture 4">
          <a:extLst>
            <a:ext uri="{FF2B5EF4-FFF2-40B4-BE49-F238E27FC236}">
              <a16:creationId xmlns:a16="http://schemas.microsoft.com/office/drawing/2014/main" id="{00000000-0008-0000-1400-00001D8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22670" y="14314170"/>
          <a:ext cx="227457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5</xdr:col>
      <xdr:colOff>392430</xdr:colOff>
      <xdr:row>119</xdr:row>
      <xdr:rowOff>19050</xdr:rowOff>
    </xdr:from>
    <xdr:to>
      <xdr:col>9</xdr:col>
      <xdr:colOff>300990</xdr:colOff>
      <xdr:row>126</xdr:row>
      <xdr:rowOff>91440</xdr:rowOff>
    </xdr:to>
    <xdr:sp macro="" textlink="">
      <xdr:nvSpPr>
        <xdr:cNvPr id="34078" name="Rectangle 4">
          <a:extLst>
            <a:ext uri="{FF2B5EF4-FFF2-40B4-BE49-F238E27FC236}">
              <a16:creationId xmlns:a16="http://schemas.microsoft.com/office/drawing/2014/main" id="{00000000-0008-0000-1400-00001E850000}"/>
            </a:ext>
          </a:extLst>
        </xdr:cNvPr>
        <xdr:cNvSpPr>
          <a:spLocks noChangeArrowheads="1"/>
        </xdr:cNvSpPr>
      </xdr:nvSpPr>
      <xdr:spPr bwMode="auto">
        <a:xfrm>
          <a:off x="3722370" y="16565880"/>
          <a:ext cx="3486150" cy="1165860"/>
        </a:xfrm>
        <a:prstGeom prst="rect">
          <a:avLst/>
        </a:prstGeom>
        <a:solidFill>
          <a:srgbClr val="FFC000"/>
        </a:solidFill>
        <a:ln w="9360" cap="sq">
          <a:solidFill>
            <a:srgbClr val="000000"/>
          </a:solidFill>
          <a:round/>
          <a:headEnd/>
          <a:tailEnd/>
        </a:ln>
      </xdr:spPr>
    </xdr:sp>
    <xdr:clientData/>
  </xdr:twoCellAnchor>
  <xdr:twoCellAnchor>
    <xdr:from>
      <xdr:col>3</xdr:col>
      <xdr:colOff>148590</xdr:colOff>
      <xdr:row>126</xdr:row>
      <xdr:rowOff>83820</xdr:rowOff>
    </xdr:from>
    <xdr:to>
      <xdr:col>11</xdr:col>
      <xdr:colOff>255270</xdr:colOff>
      <xdr:row>126</xdr:row>
      <xdr:rowOff>91440</xdr:rowOff>
    </xdr:to>
    <xdr:sp macro="" textlink="">
      <xdr:nvSpPr>
        <xdr:cNvPr id="34079" name="Connecteur droit 6">
          <a:extLst>
            <a:ext uri="{FF2B5EF4-FFF2-40B4-BE49-F238E27FC236}">
              <a16:creationId xmlns:a16="http://schemas.microsoft.com/office/drawing/2014/main" id="{00000000-0008-0000-1400-00001F850000}"/>
            </a:ext>
          </a:extLst>
        </xdr:cNvPr>
        <xdr:cNvSpPr>
          <a:spLocks noChangeShapeType="1"/>
        </xdr:cNvSpPr>
      </xdr:nvSpPr>
      <xdr:spPr bwMode="auto">
        <a:xfrm>
          <a:off x="2537460" y="17724120"/>
          <a:ext cx="6088380" cy="7620"/>
        </a:xfrm>
        <a:prstGeom prst="line">
          <a:avLst/>
        </a:prstGeom>
        <a:noFill/>
        <a:ln w="9360" cap="sq">
          <a:solidFill>
            <a:srgbClr val="FF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3</xdr:col>
      <xdr:colOff>68580</xdr:colOff>
      <xdr:row>119</xdr:row>
      <xdr:rowOff>19050</xdr:rowOff>
    </xdr:from>
    <xdr:to>
      <xdr:col>11</xdr:col>
      <xdr:colOff>163830</xdr:colOff>
      <xdr:row>119</xdr:row>
      <xdr:rowOff>19050</xdr:rowOff>
    </xdr:to>
    <xdr:sp macro="" textlink="">
      <xdr:nvSpPr>
        <xdr:cNvPr id="34080" name="Connecteur droit 7">
          <a:extLst>
            <a:ext uri="{FF2B5EF4-FFF2-40B4-BE49-F238E27FC236}">
              <a16:creationId xmlns:a16="http://schemas.microsoft.com/office/drawing/2014/main" id="{00000000-0008-0000-1400-000020850000}"/>
            </a:ext>
          </a:extLst>
        </xdr:cNvPr>
        <xdr:cNvSpPr>
          <a:spLocks noChangeShapeType="1"/>
        </xdr:cNvSpPr>
      </xdr:nvSpPr>
      <xdr:spPr bwMode="auto">
        <a:xfrm>
          <a:off x="2457450" y="16565880"/>
          <a:ext cx="6076950" cy="0"/>
        </a:xfrm>
        <a:prstGeom prst="line">
          <a:avLst/>
        </a:prstGeom>
        <a:noFill/>
        <a:ln w="9360" cap="sq">
          <a:solidFill>
            <a:srgbClr val="FF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5</xdr:col>
      <xdr:colOff>361950</xdr:colOff>
      <xdr:row>116</xdr:row>
      <xdr:rowOff>19050</xdr:rowOff>
    </xdr:from>
    <xdr:to>
      <xdr:col>5</xdr:col>
      <xdr:colOff>392430</xdr:colOff>
      <xdr:row>129</xdr:row>
      <xdr:rowOff>148590</xdr:rowOff>
    </xdr:to>
    <xdr:sp macro="" textlink="">
      <xdr:nvSpPr>
        <xdr:cNvPr id="34081" name="Connecteur droit 8">
          <a:extLst>
            <a:ext uri="{FF2B5EF4-FFF2-40B4-BE49-F238E27FC236}">
              <a16:creationId xmlns:a16="http://schemas.microsoft.com/office/drawing/2014/main" id="{00000000-0008-0000-1400-000021850000}"/>
            </a:ext>
          </a:extLst>
        </xdr:cNvPr>
        <xdr:cNvSpPr>
          <a:spLocks noChangeShapeType="1"/>
        </xdr:cNvSpPr>
      </xdr:nvSpPr>
      <xdr:spPr bwMode="auto">
        <a:xfrm>
          <a:off x="3691890" y="16097250"/>
          <a:ext cx="30480" cy="2160270"/>
        </a:xfrm>
        <a:prstGeom prst="line">
          <a:avLst/>
        </a:prstGeom>
        <a:noFill/>
        <a:ln w="9360" cap="sq">
          <a:solidFill>
            <a:srgbClr val="FF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9</xdr:col>
      <xdr:colOff>293370</xdr:colOff>
      <xdr:row>116</xdr:row>
      <xdr:rowOff>19050</xdr:rowOff>
    </xdr:from>
    <xdr:to>
      <xdr:col>9</xdr:col>
      <xdr:colOff>320040</xdr:colOff>
      <xdr:row>130</xdr:row>
      <xdr:rowOff>19050</xdr:rowOff>
    </xdr:to>
    <xdr:sp macro="" textlink="">
      <xdr:nvSpPr>
        <xdr:cNvPr id="34082" name="Connecteur droit 12">
          <a:extLst>
            <a:ext uri="{FF2B5EF4-FFF2-40B4-BE49-F238E27FC236}">
              <a16:creationId xmlns:a16="http://schemas.microsoft.com/office/drawing/2014/main" id="{00000000-0008-0000-1400-000022850000}"/>
            </a:ext>
          </a:extLst>
        </xdr:cNvPr>
        <xdr:cNvSpPr>
          <a:spLocks noChangeShapeType="1"/>
        </xdr:cNvSpPr>
      </xdr:nvSpPr>
      <xdr:spPr bwMode="auto">
        <a:xfrm>
          <a:off x="7200900" y="16097250"/>
          <a:ext cx="26670" cy="2186940"/>
        </a:xfrm>
        <a:prstGeom prst="line">
          <a:avLst/>
        </a:prstGeom>
        <a:noFill/>
        <a:ln w="9360" cap="sq">
          <a:solidFill>
            <a:srgbClr val="FF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6</xdr:col>
      <xdr:colOff>153370</xdr:colOff>
      <xdr:row>122</xdr:row>
      <xdr:rowOff>1006</xdr:rowOff>
    </xdr:from>
    <xdr:to>
      <xdr:col>8</xdr:col>
      <xdr:colOff>511957</xdr:colOff>
      <xdr:row>123</xdr:row>
      <xdr:rowOff>138781</xdr:rowOff>
    </xdr:to>
    <xdr:sp macro="" textlink="" fLocksText="0">
      <xdr:nvSpPr>
        <xdr:cNvPr id="17415" name="ZoneTexte 7">
          <a:extLst>
            <a:ext uri="{FF2B5EF4-FFF2-40B4-BE49-F238E27FC236}">
              <a16:creationId xmlns:a16="http://schemas.microsoft.com/office/drawing/2014/main" id="{00000000-0008-0000-1400-000007440000}"/>
            </a:ext>
          </a:extLst>
        </xdr:cNvPr>
        <xdr:cNvSpPr txBox="1">
          <a:spLocks noChangeArrowheads="1"/>
        </xdr:cNvSpPr>
      </xdr:nvSpPr>
      <xdr:spPr bwMode="auto">
        <a:xfrm>
          <a:off x="4882551" y="17779042"/>
          <a:ext cx="1509623" cy="301924"/>
        </a:xfrm>
        <a:prstGeom prst="rect">
          <a:avLst/>
        </a:prstGeom>
        <a:noFill/>
        <a:ln w="9360" cap="sq">
          <a:solidFill>
            <a:srgbClr val="BCBCBC"/>
          </a:solidFill>
          <a:miter lim="800000"/>
          <a:headEnd/>
          <a:tailEnd/>
        </a:ln>
        <a:effectLst/>
      </xdr:spPr>
      <xdr:txBody>
        <a:bodyPr vertOverflow="clip" wrap="square" lIns="20160" tIns="20160" rIns="20160" bIns="20160" anchor="t" upright="1"/>
        <a:lstStyle/>
        <a:p>
          <a:pPr algn="l" rtl="0">
            <a:defRPr sz="1000"/>
          </a:pPr>
          <a:r>
            <a:rPr lang="en-GB" sz="1100" b="0" i="0" u="none" strike="noStrike" baseline="0">
              <a:solidFill>
                <a:srgbClr val="000000"/>
              </a:solidFill>
              <a:latin typeface="Calibri"/>
            </a:rPr>
            <a:t>simulated field area</a:t>
          </a:r>
        </a:p>
      </xdr:txBody>
    </xdr:sp>
    <xdr:clientData/>
  </xdr:twoCellAnchor>
  <xdr:twoCellAnchor>
    <xdr:from>
      <xdr:col>5</xdr:col>
      <xdr:colOff>148590</xdr:colOff>
      <xdr:row>127</xdr:row>
      <xdr:rowOff>19050</xdr:rowOff>
    </xdr:from>
    <xdr:to>
      <xdr:col>5</xdr:col>
      <xdr:colOff>236220</xdr:colOff>
      <xdr:row>127</xdr:row>
      <xdr:rowOff>102870</xdr:rowOff>
    </xdr:to>
    <xdr:sp macro="" textlink="">
      <xdr:nvSpPr>
        <xdr:cNvPr id="34084" name="Ellipse 14">
          <a:extLst>
            <a:ext uri="{FF2B5EF4-FFF2-40B4-BE49-F238E27FC236}">
              <a16:creationId xmlns:a16="http://schemas.microsoft.com/office/drawing/2014/main" id="{00000000-0008-0000-1400-000024850000}"/>
            </a:ext>
          </a:extLst>
        </xdr:cNvPr>
        <xdr:cNvSpPr>
          <a:spLocks noChangeArrowheads="1"/>
        </xdr:cNvSpPr>
      </xdr:nvSpPr>
      <xdr:spPr bwMode="auto">
        <a:xfrm>
          <a:off x="3478530" y="17815560"/>
          <a:ext cx="87630" cy="83820"/>
        </a:xfrm>
        <a:prstGeom prst="ellipse">
          <a:avLst/>
        </a:prstGeom>
        <a:solidFill>
          <a:srgbClr val="0070C0"/>
        </a:solidFill>
        <a:ln w="9360" cap="sq">
          <a:solidFill>
            <a:srgbClr val="000000"/>
          </a:solidFill>
          <a:miter lim="800000"/>
          <a:headEnd/>
          <a:tailEnd/>
        </a:ln>
      </xdr:spPr>
    </xdr:sp>
    <xdr:clientData/>
  </xdr:twoCellAnchor>
  <xdr:twoCellAnchor>
    <xdr:from>
      <xdr:col>9</xdr:col>
      <xdr:colOff>38100</xdr:colOff>
      <xdr:row>119</xdr:row>
      <xdr:rowOff>118110</xdr:rowOff>
    </xdr:from>
    <xdr:to>
      <xdr:col>9</xdr:col>
      <xdr:colOff>118110</xdr:colOff>
      <xdr:row>120</xdr:row>
      <xdr:rowOff>38100</xdr:rowOff>
    </xdr:to>
    <xdr:sp macro="" textlink="">
      <xdr:nvSpPr>
        <xdr:cNvPr id="34085" name="Ellipse 15">
          <a:extLst>
            <a:ext uri="{FF2B5EF4-FFF2-40B4-BE49-F238E27FC236}">
              <a16:creationId xmlns:a16="http://schemas.microsoft.com/office/drawing/2014/main" id="{00000000-0008-0000-1400-000025850000}"/>
            </a:ext>
          </a:extLst>
        </xdr:cNvPr>
        <xdr:cNvSpPr>
          <a:spLocks noChangeArrowheads="1"/>
        </xdr:cNvSpPr>
      </xdr:nvSpPr>
      <xdr:spPr bwMode="auto">
        <a:xfrm>
          <a:off x="6945630" y="16664940"/>
          <a:ext cx="80010" cy="76200"/>
        </a:xfrm>
        <a:prstGeom prst="ellipse">
          <a:avLst/>
        </a:prstGeom>
        <a:solidFill>
          <a:srgbClr val="0070C0"/>
        </a:solidFill>
        <a:ln w="9360" cap="sq">
          <a:solidFill>
            <a:srgbClr val="000000"/>
          </a:solidFill>
          <a:miter lim="800000"/>
          <a:headEnd/>
          <a:tailEnd/>
        </a:ln>
      </xdr:spPr>
    </xdr:sp>
    <xdr:clientData/>
  </xdr:twoCellAnchor>
  <xdr:twoCellAnchor>
    <xdr:from>
      <xdr:col>7</xdr:col>
      <xdr:colOff>186690</xdr:colOff>
      <xdr:row>128</xdr:row>
      <xdr:rowOff>72390</xdr:rowOff>
    </xdr:from>
    <xdr:to>
      <xdr:col>7</xdr:col>
      <xdr:colOff>274320</xdr:colOff>
      <xdr:row>128</xdr:row>
      <xdr:rowOff>156210</xdr:rowOff>
    </xdr:to>
    <xdr:sp macro="" textlink="">
      <xdr:nvSpPr>
        <xdr:cNvPr id="34086" name="Ellipse 16">
          <a:extLst>
            <a:ext uri="{FF2B5EF4-FFF2-40B4-BE49-F238E27FC236}">
              <a16:creationId xmlns:a16="http://schemas.microsoft.com/office/drawing/2014/main" id="{00000000-0008-0000-1400-000026850000}"/>
            </a:ext>
          </a:extLst>
        </xdr:cNvPr>
        <xdr:cNvSpPr>
          <a:spLocks noChangeArrowheads="1"/>
        </xdr:cNvSpPr>
      </xdr:nvSpPr>
      <xdr:spPr bwMode="auto">
        <a:xfrm>
          <a:off x="5772150" y="18025110"/>
          <a:ext cx="87630" cy="83820"/>
        </a:xfrm>
        <a:prstGeom prst="ellipse">
          <a:avLst/>
        </a:prstGeom>
        <a:solidFill>
          <a:srgbClr val="FF0000"/>
        </a:solidFill>
        <a:ln w="9360" cap="sq">
          <a:solidFill>
            <a:srgbClr val="000000"/>
          </a:solidFill>
          <a:miter lim="800000"/>
          <a:headEnd/>
          <a:tailEnd/>
        </a:ln>
      </xdr:spPr>
    </xdr:sp>
    <xdr:clientData/>
  </xdr:twoCellAnchor>
  <xdr:twoCellAnchor>
    <xdr:from>
      <xdr:col>7</xdr:col>
      <xdr:colOff>205740</xdr:colOff>
      <xdr:row>120</xdr:row>
      <xdr:rowOff>83820</xdr:rowOff>
    </xdr:from>
    <xdr:to>
      <xdr:col>7</xdr:col>
      <xdr:colOff>274320</xdr:colOff>
      <xdr:row>121</xdr:row>
      <xdr:rowOff>19050</xdr:rowOff>
    </xdr:to>
    <xdr:sp macro="" textlink="">
      <xdr:nvSpPr>
        <xdr:cNvPr id="34087" name="Ellipse 17">
          <a:extLst>
            <a:ext uri="{FF2B5EF4-FFF2-40B4-BE49-F238E27FC236}">
              <a16:creationId xmlns:a16="http://schemas.microsoft.com/office/drawing/2014/main" id="{00000000-0008-0000-1400-000027850000}"/>
            </a:ext>
          </a:extLst>
        </xdr:cNvPr>
        <xdr:cNvSpPr>
          <a:spLocks noChangeArrowheads="1"/>
        </xdr:cNvSpPr>
      </xdr:nvSpPr>
      <xdr:spPr bwMode="auto">
        <a:xfrm>
          <a:off x="5791200" y="16786860"/>
          <a:ext cx="68580" cy="91440"/>
        </a:xfrm>
        <a:prstGeom prst="ellipse">
          <a:avLst/>
        </a:prstGeom>
        <a:solidFill>
          <a:srgbClr val="FF0000"/>
        </a:solidFill>
        <a:ln w="9360" cap="sq">
          <a:solidFill>
            <a:srgbClr val="000000"/>
          </a:solidFill>
          <a:miter lim="800000"/>
          <a:headEnd/>
          <a:tailEnd/>
        </a:ln>
      </xdr:spPr>
    </xdr:sp>
    <xdr:clientData/>
  </xdr:twoCellAnchor>
  <xdr:twoCellAnchor>
    <xdr:from>
      <xdr:col>9</xdr:col>
      <xdr:colOff>392430</xdr:colOff>
      <xdr:row>128</xdr:row>
      <xdr:rowOff>137160</xdr:rowOff>
    </xdr:from>
    <xdr:to>
      <xdr:col>9</xdr:col>
      <xdr:colOff>476250</xdr:colOff>
      <xdr:row>129</xdr:row>
      <xdr:rowOff>72390</xdr:rowOff>
    </xdr:to>
    <xdr:sp macro="" textlink="">
      <xdr:nvSpPr>
        <xdr:cNvPr id="34088" name="Ellipse 18">
          <a:extLst>
            <a:ext uri="{FF2B5EF4-FFF2-40B4-BE49-F238E27FC236}">
              <a16:creationId xmlns:a16="http://schemas.microsoft.com/office/drawing/2014/main" id="{00000000-0008-0000-1400-000028850000}"/>
            </a:ext>
          </a:extLst>
        </xdr:cNvPr>
        <xdr:cNvSpPr>
          <a:spLocks noChangeArrowheads="1"/>
        </xdr:cNvSpPr>
      </xdr:nvSpPr>
      <xdr:spPr bwMode="auto">
        <a:xfrm>
          <a:off x="7299960" y="18089880"/>
          <a:ext cx="83820" cy="91440"/>
        </a:xfrm>
        <a:prstGeom prst="ellipse">
          <a:avLst/>
        </a:prstGeom>
        <a:solidFill>
          <a:srgbClr val="00B050"/>
        </a:solidFill>
        <a:ln w="9360" cap="sq">
          <a:solidFill>
            <a:srgbClr val="000000"/>
          </a:solidFill>
          <a:miter lim="800000"/>
          <a:headEnd/>
          <a:tailEnd/>
        </a:ln>
      </xdr:spPr>
    </xdr:sp>
    <xdr:clientData/>
  </xdr:twoCellAnchor>
  <xdr:twoCellAnchor>
    <xdr:from>
      <xdr:col>5</xdr:col>
      <xdr:colOff>472440</xdr:colOff>
      <xdr:row>121</xdr:row>
      <xdr:rowOff>45720</xdr:rowOff>
    </xdr:from>
    <xdr:to>
      <xdr:col>5</xdr:col>
      <xdr:colOff>560070</xdr:colOff>
      <xdr:row>121</xdr:row>
      <xdr:rowOff>129540</xdr:rowOff>
    </xdr:to>
    <xdr:sp macro="" textlink="">
      <xdr:nvSpPr>
        <xdr:cNvPr id="34089" name="Ellipse 19">
          <a:extLst>
            <a:ext uri="{FF2B5EF4-FFF2-40B4-BE49-F238E27FC236}">
              <a16:creationId xmlns:a16="http://schemas.microsoft.com/office/drawing/2014/main" id="{00000000-0008-0000-1400-000029850000}"/>
            </a:ext>
          </a:extLst>
        </xdr:cNvPr>
        <xdr:cNvSpPr>
          <a:spLocks noChangeArrowheads="1"/>
        </xdr:cNvSpPr>
      </xdr:nvSpPr>
      <xdr:spPr bwMode="auto">
        <a:xfrm>
          <a:off x="3802380" y="16904970"/>
          <a:ext cx="87630" cy="83820"/>
        </a:xfrm>
        <a:prstGeom prst="ellipse">
          <a:avLst/>
        </a:prstGeom>
        <a:solidFill>
          <a:srgbClr val="00B050"/>
        </a:solidFill>
        <a:ln w="9360" cap="sq">
          <a:solidFill>
            <a:srgbClr val="000000"/>
          </a:solidFill>
          <a:miter lim="800000"/>
          <a:headEnd/>
          <a:tailEnd/>
        </a:ln>
      </xdr:spPr>
    </xdr:sp>
    <xdr:clientData/>
  </xdr:twoCellAnchor>
  <xdr:twoCellAnchor>
    <xdr:from>
      <xdr:col>4</xdr:col>
      <xdr:colOff>80010</xdr:colOff>
      <xdr:row>123</xdr:row>
      <xdr:rowOff>118110</xdr:rowOff>
    </xdr:from>
    <xdr:to>
      <xdr:col>5</xdr:col>
      <xdr:colOff>19050</xdr:colOff>
      <xdr:row>124</xdr:row>
      <xdr:rowOff>38100</xdr:rowOff>
    </xdr:to>
    <xdr:sp macro="" textlink="">
      <xdr:nvSpPr>
        <xdr:cNvPr id="34090" name="Ellipse 20">
          <a:extLst>
            <a:ext uri="{FF2B5EF4-FFF2-40B4-BE49-F238E27FC236}">
              <a16:creationId xmlns:a16="http://schemas.microsoft.com/office/drawing/2014/main" id="{00000000-0008-0000-1400-00002A850000}"/>
            </a:ext>
          </a:extLst>
        </xdr:cNvPr>
        <xdr:cNvSpPr>
          <a:spLocks noChangeArrowheads="1"/>
        </xdr:cNvSpPr>
      </xdr:nvSpPr>
      <xdr:spPr bwMode="auto">
        <a:xfrm>
          <a:off x="3067050" y="17289780"/>
          <a:ext cx="281940" cy="76200"/>
        </a:xfrm>
        <a:prstGeom prst="ellipse">
          <a:avLst/>
        </a:prstGeom>
        <a:solidFill>
          <a:srgbClr val="7030A0"/>
        </a:solidFill>
        <a:ln w="9360" cap="sq">
          <a:solidFill>
            <a:srgbClr val="000000"/>
          </a:solidFill>
          <a:miter lim="800000"/>
          <a:headEnd/>
          <a:tailEnd/>
        </a:ln>
      </xdr:spPr>
    </xdr:sp>
    <xdr:clientData/>
  </xdr:twoCellAnchor>
  <xdr:twoCellAnchor>
    <xdr:from>
      <xdr:col>8</xdr:col>
      <xdr:colOff>762000</xdr:colOff>
      <xdr:row>124</xdr:row>
      <xdr:rowOff>7620</xdr:rowOff>
    </xdr:from>
    <xdr:to>
      <xdr:col>9</xdr:col>
      <xdr:colOff>72390</xdr:colOff>
      <xdr:row>124</xdr:row>
      <xdr:rowOff>83820</xdr:rowOff>
    </xdr:to>
    <xdr:sp macro="" textlink="">
      <xdr:nvSpPr>
        <xdr:cNvPr id="34091" name="Ellipse 21">
          <a:extLst>
            <a:ext uri="{FF2B5EF4-FFF2-40B4-BE49-F238E27FC236}">
              <a16:creationId xmlns:a16="http://schemas.microsoft.com/office/drawing/2014/main" id="{00000000-0008-0000-1400-00002B850000}"/>
            </a:ext>
          </a:extLst>
        </xdr:cNvPr>
        <xdr:cNvSpPr>
          <a:spLocks noChangeArrowheads="1"/>
        </xdr:cNvSpPr>
      </xdr:nvSpPr>
      <xdr:spPr bwMode="auto">
        <a:xfrm>
          <a:off x="6621780" y="17335500"/>
          <a:ext cx="358140" cy="76200"/>
        </a:xfrm>
        <a:prstGeom prst="ellipse">
          <a:avLst/>
        </a:prstGeom>
        <a:solidFill>
          <a:srgbClr val="7030A0"/>
        </a:solidFill>
        <a:ln w="9360" cap="sq">
          <a:solidFill>
            <a:srgbClr val="000000"/>
          </a:solidFill>
          <a:miter lim="800000"/>
          <a:headEnd/>
          <a:tailEnd/>
        </a:ln>
      </xdr:spPr>
    </xdr:sp>
    <xdr:clientData/>
  </xdr:twoCellAnchor>
  <xdr:twoCellAnchor>
    <xdr:from>
      <xdr:col>7</xdr:col>
      <xdr:colOff>224790</xdr:colOff>
      <xdr:row>121</xdr:row>
      <xdr:rowOff>110490</xdr:rowOff>
    </xdr:from>
    <xdr:to>
      <xdr:col>7</xdr:col>
      <xdr:colOff>224790</xdr:colOff>
      <xdr:row>127</xdr:row>
      <xdr:rowOff>110490</xdr:rowOff>
    </xdr:to>
    <xdr:cxnSp macro="">
      <xdr:nvCxnSpPr>
        <xdr:cNvPr id="34092" name="Connecteur droit avec flèche 23">
          <a:extLst>
            <a:ext uri="{FF2B5EF4-FFF2-40B4-BE49-F238E27FC236}">
              <a16:creationId xmlns:a16="http://schemas.microsoft.com/office/drawing/2014/main" id="{00000000-0008-0000-1400-00002C850000}"/>
            </a:ext>
          </a:extLst>
        </xdr:cNvPr>
        <xdr:cNvCxnSpPr>
          <a:cxnSpLocks noChangeShapeType="1"/>
        </xdr:cNvCxnSpPr>
      </xdr:nvCxnSpPr>
      <xdr:spPr bwMode="auto">
        <a:xfrm flipV="1">
          <a:off x="5810250" y="16969740"/>
          <a:ext cx="0" cy="937260"/>
        </a:xfrm>
        <a:prstGeom prst="straightConnector1">
          <a:avLst/>
        </a:prstGeom>
        <a:noFill/>
        <a:ln w="9360" cap="sq">
          <a:solidFill>
            <a:srgbClr val="000000"/>
          </a:solidFill>
          <a:miter lim="800000"/>
          <a:headEnd/>
          <a:tailEnd type="triangle" w="med" len="med"/>
        </a:ln>
        <a:extLst>
          <a:ext uri="{909E8E84-426E-40DD-AFC4-6F175D3DCCD1}">
            <a14:hiddenFill xmlns:a14="http://schemas.microsoft.com/office/drawing/2010/main">
              <a:noFill/>
            </a14:hiddenFill>
          </a:ext>
        </a:extLst>
      </xdr:spPr>
    </xdr:cxnSp>
    <xdr:clientData/>
  </xdr:twoCellAnchor>
  <xdr:twoCellAnchor>
    <xdr:from>
      <xdr:col>5</xdr:col>
      <xdr:colOff>323850</xdr:colOff>
      <xdr:row>120</xdr:row>
      <xdr:rowOff>64770</xdr:rowOff>
    </xdr:from>
    <xdr:to>
      <xdr:col>8</xdr:col>
      <xdr:colOff>762000</xdr:colOff>
      <xdr:row>127</xdr:row>
      <xdr:rowOff>19050</xdr:rowOff>
    </xdr:to>
    <xdr:cxnSp macro="">
      <xdr:nvCxnSpPr>
        <xdr:cNvPr id="34093" name="Connecteur droit avec flèche 24">
          <a:extLst>
            <a:ext uri="{FF2B5EF4-FFF2-40B4-BE49-F238E27FC236}">
              <a16:creationId xmlns:a16="http://schemas.microsoft.com/office/drawing/2014/main" id="{00000000-0008-0000-1400-00002D850000}"/>
            </a:ext>
          </a:extLst>
        </xdr:cNvPr>
        <xdr:cNvCxnSpPr>
          <a:cxnSpLocks noChangeShapeType="1"/>
        </xdr:cNvCxnSpPr>
      </xdr:nvCxnSpPr>
      <xdr:spPr bwMode="auto">
        <a:xfrm flipV="1">
          <a:off x="3653790" y="16767810"/>
          <a:ext cx="2967990" cy="1047750"/>
        </a:xfrm>
        <a:prstGeom prst="straightConnector1">
          <a:avLst/>
        </a:prstGeom>
        <a:noFill/>
        <a:ln w="9360" cap="sq">
          <a:solidFill>
            <a:srgbClr val="000000"/>
          </a:solidFill>
          <a:miter lim="800000"/>
          <a:headEnd/>
          <a:tailEnd type="triangle" w="med" len="med"/>
        </a:ln>
        <a:extLst>
          <a:ext uri="{909E8E84-426E-40DD-AFC4-6F175D3DCCD1}">
            <a14:hiddenFill xmlns:a14="http://schemas.microsoft.com/office/drawing/2010/main">
              <a:noFill/>
            </a14:hiddenFill>
          </a:ext>
        </a:extLst>
      </xdr:spPr>
    </xdr:cxnSp>
    <xdr:clientData/>
  </xdr:twoCellAnchor>
  <xdr:twoCellAnchor>
    <xdr:from>
      <xdr:col>5</xdr:col>
      <xdr:colOff>125730</xdr:colOff>
      <xdr:row>124</xdr:row>
      <xdr:rowOff>7620</xdr:rowOff>
    </xdr:from>
    <xdr:to>
      <xdr:col>8</xdr:col>
      <xdr:colOff>704850</xdr:colOff>
      <xdr:row>124</xdr:row>
      <xdr:rowOff>19050</xdr:rowOff>
    </xdr:to>
    <xdr:cxnSp macro="">
      <xdr:nvCxnSpPr>
        <xdr:cNvPr id="34094" name="Connecteur droit avec flèche 27">
          <a:extLst>
            <a:ext uri="{FF2B5EF4-FFF2-40B4-BE49-F238E27FC236}">
              <a16:creationId xmlns:a16="http://schemas.microsoft.com/office/drawing/2014/main" id="{00000000-0008-0000-1400-00002E850000}"/>
            </a:ext>
          </a:extLst>
        </xdr:cNvPr>
        <xdr:cNvCxnSpPr>
          <a:cxnSpLocks noChangeShapeType="1"/>
        </xdr:cNvCxnSpPr>
      </xdr:nvCxnSpPr>
      <xdr:spPr bwMode="auto">
        <a:xfrm>
          <a:off x="3455670" y="17335500"/>
          <a:ext cx="3108960" cy="11430"/>
        </a:xfrm>
        <a:prstGeom prst="straightConnector1">
          <a:avLst/>
        </a:prstGeom>
        <a:noFill/>
        <a:ln w="9360" cap="sq">
          <a:solidFill>
            <a:srgbClr val="000000"/>
          </a:solidFill>
          <a:miter lim="800000"/>
          <a:headEnd/>
          <a:tailEnd type="triangle" w="med" len="med"/>
        </a:ln>
        <a:extLst>
          <a:ext uri="{909E8E84-426E-40DD-AFC4-6F175D3DCCD1}">
            <a14:hiddenFill xmlns:a14="http://schemas.microsoft.com/office/drawing/2010/main">
              <a:noFill/>
            </a14:hiddenFill>
          </a:ext>
        </a:extLst>
      </xdr:spPr>
    </xdr:cxnSp>
    <xdr:clientData/>
  </xdr:twoCellAnchor>
  <xdr:twoCellAnchor>
    <xdr:from>
      <xdr:col>6</xdr:col>
      <xdr:colOff>49530</xdr:colOff>
      <xdr:row>121</xdr:row>
      <xdr:rowOff>148590</xdr:rowOff>
    </xdr:from>
    <xdr:to>
      <xdr:col>9</xdr:col>
      <xdr:colOff>327660</xdr:colOff>
      <xdr:row>128</xdr:row>
      <xdr:rowOff>148590</xdr:rowOff>
    </xdr:to>
    <xdr:cxnSp macro="">
      <xdr:nvCxnSpPr>
        <xdr:cNvPr id="34095" name="Connecteur droit avec flèche 30">
          <a:extLst>
            <a:ext uri="{FF2B5EF4-FFF2-40B4-BE49-F238E27FC236}">
              <a16:creationId xmlns:a16="http://schemas.microsoft.com/office/drawing/2014/main" id="{00000000-0008-0000-1400-00002F850000}"/>
            </a:ext>
          </a:extLst>
        </xdr:cNvPr>
        <xdr:cNvCxnSpPr>
          <a:cxnSpLocks noChangeShapeType="1"/>
        </xdr:cNvCxnSpPr>
      </xdr:nvCxnSpPr>
      <xdr:spPr bwMode="auto">
        <a:xfrm flipH="1" flipV="1">
          <a:off x="4762500" y="17007840"/>
          <a:ext cx="2472690" cy="1093470"/>
        </a:xfrm>
        <a:prstGeom prst="straightConnector1">
          <a:avLst/>
        </a:prstGeom>
        <a:noFill/>
        <a:ln w="9360" cap="sq">
          <a:solidFill>
            <a:srgbClr val="000000"/>
          </a:solidFill>
          <a:miter lim="800000"/>
          <a:headEnd/>
          <a:tailEnd type="triangle" w="med" len="med"/>
        </a:ln>
        <a:extLst>
          <a:ext uri="{909E8E84-426E-40DD-AFC4-6F175D3DCCD1}">
            <a14:hiddenFill xmlns:a14="http://schemas.microsoft.com/office/drawing/2010/main">
              <a:noFill/>
            </a14:hiddenFill>
          </a:ext>
        </a:extLst>
      </xdr:spPr>
    </xdr:cxnSp>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35</xdr:row>
      <xdr:rowOff>114300</xdr:rowOff>
    </xdr:from>
    <xdr:to>
      <xdr:col>9</xdr:col>
      <xdr:colOff>438150</xdr:colOff>
      <xdr:row>54</xdr:row>
      <xdr:rowOff>6350</xdr:rowOff>
    </xdr:to>
    <xdr:pic>
      <xdr:nvPicPr>
        <xdr:cNvPr id="2" name="Image 1">
          <a:extLst>
            <a:ext uri="{FF2B5EF4-FFF2-40B4-BE49-F238E27FC236}">
              <a16:creationId xmlns:a16="http://schemas.microsoft.com/office/drawing/2014/main" id="{00000000-0008-0000-15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394450"/>
          <a:ext cx="8585200" cy="2908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6</xdr:col>
      <xdr:colOff>228600</xdr:colOff>
      <xdr:row>31</xdr:row>
      <xdr:rowOff>47626</xdr:rowOff>
    </xdr:from>
    <xdr:to>
      <xdr:col>8</xdr:col>
      <xdr:colOff>714375</xdr:colOff>
      <xdr:row>37</xdr:row>
      <xdr:rowOff>133350</xdr:rowOff>
    </xdr:to>
    <xdr:grpSp>
      <xdr:nvGrpSpPr>
        <xdr:cNvPr id="6" name="Groupe 5">
          <a:extLst>
            <a:ext uri="{FF2B5EF4-FFF2-40B4-BE49-F238E27FC236}">
              <a16:creationId xmlns:a16="http://schemas.microsoft.com/office/drawing/2014/main" id="{00000000-0008-0000-1900-000006000000}"/>
            </a:ext>
          </a:extLst>
        </xdr:cNvPr>
        <xdr:cNvGrpSpPr/>
      </xdr:nvGrpSpPr>
      <xdr:grpSpPr>
        <a:xfrm>
          <a:off x="5748130" y="5331930"/>
          <a:ext cx="1950141" cy="1020003"/>
          <a:chOff x="2286000" y="5010150"/>
          <a:chExt cx="2009775" cy="1085850"/>
        </a:xfrm>
      </xdr:grpSpPr>
      <xdr:grpSp>
        <xdr:nvGrpSpPr>
          <xdr:cNvPr id="4" name="Groupe 3">
            <a:extLst>
              <a:ext uri="{FF2B5EF4-FFF2-40B4-BE49-F238E27FC236}">
                <a16:creationId xmlns:a16="http://schemas.microsoft.com/office/drawing/2014/main" id="{00000000-0008-0000-1900-000004000000}"/>
              </a:ext>
            </a:extLst>
          </xdr:cNvPr>
          <xdr:cNvGrpSpPr/>
        </xdr:nvGrpSpPr>
        <xdr:grpSpPr>
          <a:xfrm>
            <a:off x="2286000" y="5143500"/>
            <a:ext cx="2009775" cy="952500"/>
            <a:chOff x="2286000" y="5143500"/>
            <a:chExt cx="2009775" cy="952500"/>
          </a:xfrm>
        </xdr:grpSpPr>
        <xdr:sp macro="" textlink="">
          <xdr:nvSpPr>
            <xdr:cNvPr id="2" name="Rectangle 1">
              <a:extLst>
                <a:ext uri="{FF2B5EF4-FFF2-40B4-BE49-F238E27FC236}">
                  <a16:creationId xmlns:a16="http://schemas.microsoft.com/office/drawing/2014/main" id="{00000000-0008-0000-1900-000002000000}"/>
                </a:ext>
              </a:extLst>
            </xdr:cNvPr>
            <xdr:cNvSpPr/>
          </xdr:nvSpPr>
          <xdr:spPr bwMode="auto">
            <a:xfrm>
              <a:off x="2286000" y="5143500"/>
              <a:ext cx="1009650" cy="952500"/>
            </a:xfrm>
            <a:prstGeom prst="rect">
              <a:avLst/>
            </a:prstGeom>
            <a:solidFill>
              <a:schemeClr val="accent2"/>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lang="fr-FR" sz="1100"/>
            </a:p>
          </xdr:txBody>
        </xdr:sp>
        <xdr:sp macro="" textlink="">
          <xdr:nvSpPr>
            <xdr:cNvPr id="3" name="Rectangle 2">
              <a:extLst>
                <a:ext uri="{FF2B5EF4-FFF2-40B4-BE49-F238E27FC236}">
                  <a16:creationId xmlns:a16="http://schemas.microsoft.com/office/drawing/2014/main" id="{00000000-0008-0000-1900-000003000000}"/>
                </a:ext>
              </a:extLst>
            </xdr:cNvPr>
            <xdr:cNvSpPr/>
          </xdr:nvSpPr>
          <xdr:spPr bwMode="auto">
            <a:xfrm>
              <a:off x="3286125" y="5143500"/>
              <a:ext cx="1009650" cy="952500"/>
            </a:xfrm>
            <a:prstGeom prst="rect">
              <a:avLst/>
            </a:prstGeom>
            <a:solidFill>
              <a:schemeClr val="accent2"/>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lang="fr-FR" sz="1100"/>
            </a:p>
          </xdr:txBody>
        </xdr:sp>
      </xdr:grpSp>
      <xdr:sp macro="" textlink="">
        <xdr:nvSpPr>
          <xdr:cNvPr id="5" name="Rectangle 4">
            <a:extLst>
              <a:ext uri="{FF2B5EF4-FFF2-40B4-BE49-F238E27FC236}">
                <a16:creationId xmlns:a16="http://schemas.microsoft.com/office/drawing/2014/main" id="{00000000-0008-0000-1900-000005000000}"/>
              </a:ext>
            </a:extLst>
          </xdr:cNvPr>
          <xdr:cNvSpPr/>
        </xdr:nvSpPr>
        <xdr:spPr bwMode="auto">
          <a:xfrm>
            <a:off x="2295525" y="5010150"/>
            <a:ext cx="2000250" cy="133350"/>
          </a:xfrm>
          <a:prstGeom prst="rect">
            <a:avLst/>
          </a:prstGeom>
          <a:solidFill>
            <a:srgbClr val="92D050"/>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lang="fr-FR" sz="1100"/>
          </a:p>
        </xdr:txBody>
      </xdr:sp>
    </xdr:grpSp>
    <xdr:clientData/>
  </xdr:twoCellAnchor>
  <xdr:twoCellAnchor>
    <xdr:from>
      <xdr:col>2</xdr:col>
      <xdr:colOff>133350</xdr:colOff>
      <xdr:row>31</xdr:row>
      <xdr:rowOff>66676</xdr:rowOff>
    </xdr:from>
    <xdr:to>
      <xdr:col>4</xdr:col>
      <xdr:colOff>619125</xdr:colOff>
      <xdr:row>37</xdr:row>
      <xdr:rowOff>142875</xdr:rowOff>
    </xdr:to>
    <xdr:grpSp>
      <xdr:nvGrpSpPr>
        <xdr:cNvPr id="13" name="Groupe 12">
          <a:extLst>
            <a:ext uri="{FF2B5EF4-FFF2-40B4-BE49-F238E27FC236}">
              <a16:creationId xmlns:a16="http://schemas.microsoft.com/office/drawing/2014/main" id="{00000000-0008-0000-1900-00000D000000}"/>
            </a:ext>
          </a:extLst>
        </xdr:cNvPr>
        <xdr:cNvGrpSpPr/>
      </xdr:nvGrpSpPr>
      <xdr:grpSpPr>
        <a:xfrm>
          <a:off x="2724150" y="5350980"/>
          <a:ext cx="1950140" cy="1010478"/>
          <a:chOff x="2047875" y="4981575"/>
          <a:chExt cx="2009775" cy="1085850"/>
        </a:xfrm>
      </xdr:grpSpPr>
      <xdr:grpSp>
        <xdr:nvGrpSpPr>
          <xdr:cNvPr id="7" name="Groupe 6">
            <a:extLst>
              <a:ext uri="{FF2B5EF4-FFF2-40B4-BE49-F238E27FC236}">
                <a16:creationId xmlns:a16="http://schemas.microsoft.com/office/drawing/2014/main" id="{00000000-0008-0000-1900-000007000000}"/>
              </a:ext>
            </a:extLst>
          </xdr:cNvPr>
          <xdr:cNvGrpSpPr/>
        </xdr:nvGrpSpPr>
        <xdr:grpSpPr>
          <a:xfrm>
            <a:off x="2047875" y="4981575"/>
            <a:ext cx="2009775" cy="1085850"/>
            <a:chOff x="2286000" y="5010150"/>
            <a:chExt cx="2009775" cy="1085850"/>
          </a:xfrm>
        </xdr:grpSpPr>
        <xdr:grpSp>
          <xdr:nvGrpSpPr>
            <xdr:cNvPr id="8" name="Groupe 7">
              <a:extLst>
                <a:ext uri="{FF2B5EF4-FFF2-40B4-BE49-F238E27FC236}">
                  <a16:creationId xmlns:a16="http://schemas.microsoft.com/office/drawing/2014/main" id="{00000000-0008-0000-1900-000008000000}"/>
                </a:ext>
              </a:extLst>
            </xdr:cNvPr>
            <xdr:cNvGrpSpPr/>
          </xdr:nvGrpSpPr>
          <xdr:grpSpPr>
            <a:xfrm>
              <a:off x="2286000" y="5143500"/>
              <a:ext cx="2009775" cy="952500"/>
              <a:chOff x="2286000" y="5143500"/>
              <a:chExt cx="2009775" cy="952500"/>
            </a:xfrm>
          </xdr:grpSpPr>
          <xdr:sp macro="" textlink="">
            <xdr:nvSpPr>
              <xdr:cNvPr id="10" name="Rectangle 9">
                <a:extLst>
                  <a:ext uri="{FF2B5EF4-FFF2-40B4-BE49-F238E27FC236}">
                    <a16:creationId xmlns:a16="http://schemas.microsoft.com/office/drawing/2014/main" id="{00000000-0008-0000-1900-00000A000000}"/>
                  </a:ext>
                </a:extLst>
              </xdr:cNvPr>
              <xdr:cNvSpPr/>
            </xdr:nvSpPr>
            <xdr:spPr bwMode="auto">
              <a:xfrm>
                <a:off x="2286000" y="5143500"/>
                <a:ext cx="1009650" cy="952500"/>
              </a:xfrm>
              <a:prstGeom prst="rect">
                <a:avLst/>
              </a:prstGeom>
              <a:solidFill>
                <a:schemeClr val="accent2"/>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lang="fr-FR" sz="1100"/>
              </a:p>
            </xdr:txBody>
          </xdr:sp>
          <xdr:sp macro="" textlink="">
            <xdr:nvSpPr>
              <xdr:cNvPr id="11" name="Rectangle 10">
                <a:extLst>
                  <a:ext uri="{FF2B5EF4-FFF2-40B4-BE49-F238E27FC236}">
                    <a16:creationId xmlns:a16="http://schemas.microsoft.com/office/drawing/2014/main" id="{00000000-0008-0000-1900-00000B000000}"/>
                  </a:ext>
                </a:extLst>
              </xdr:cNvPr>
              <xdr:cNvSpPr/>
            </xdr:nvSpPr>
            <xdr:spPr bwMode="auto">
              <a:xfrm>
                <a:off x="3286125" y="5143500"/>
                <a:ext cx="1009650" cy="952500"/>
              </a:xfrm>
              <a:prstGeom prst="rect">
                <a:avLst/>
              </a:prstGeom>
              <a:solidFill>
                <a:schemeClr val="accent2"/>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lang="fr-FR" sz="1100"/>
              </a:p>
            </xdr:txBody>
          </xdr:sp>
        </xdr:grpSp>
        <xdr:sp macro="" textlink="">
          <xdr:nvSpPr>
            <xdr:cNvPr id="9" name="Rectangle 8">
              <a:extLst>
                <a:ext uri="{FF2B5EF4-FFF2-40B4-BE49-F238E27FC236}">
                  <a16:creationId xmlns:a16="http://schemas.microsoft.com/office/drawing/2014/main" id="{00000000-0008-0000-1900-000009000000}"/>
                </a:ext>
              </a:extLst>
            </xdr:cNvPr>
            <xdr:cNvSpPr/>
          </xdr:nvSpPr>
          <xdr:spPr bwMode="auto">
            <a:xfrm>
              <a:off x="2295525" y="5010150"/>
              <a:ext cx="2000250" cy="133350"/>
            </a:xfrm>
            <a:prstGeom prst="rect">
              <a:avLst/>
            </a:prstGeom>
            <a:solidFill>
              <a:srgbClr val="92D050"/>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lang="fr-FR" sz="1100"/>
            </a:p>
          </xdr:txBody>
        </xdr:sp>
      </xdr:grpSp>
      <xdr:sp macro="" textlink="">
        <xdr:nvSpPr>
          <xdr:cNvPr id="12" name="Rectangle 11">
            <a:extLst>
              <a:ext uri="{FF2B5EF4-FFF2-40B4-BE49-F238E27FC236}">
                <a16:creationId xmlns:a16="http://schemas.microsoft.com/office/drawing/2014/main" id="{00000000-0008-0000-1900-00000C000000}"/>
              </a:ext>
            </a:extLst>
          </xdr:cNvPr>
          <xdr:cNvSpPr/>
        </xdr:nvSpPr>
        <xdr:spPr bwMode="auto">
          <a:xfrm>
            <a:off x="2057400" y="4981575"/>
            <a:ext cx="990600" cy="133350"/>
          </a:xfrm>
          <a:prstGeom prst="rect">
            <a:avLst/>
          </a:prstGeom>
          <a:solidFill>
            <a:srgbClr val="008000"/>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lang="fr-FR" sz="1100"/>
          </a:p>
        </xdr:txBody>
      </xdr:sp>
    </xdr:grp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7.bin"/><Relationship Id="rId4" Type="http://schemas.openxmlformats.org/officeDocument/2006/relationships/comments" Target="../comments1.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CFF99"/>
  </sheetPr>
  <dimension ref="A1:L69"/>
  <sheetViews>
    <sheetView workbookViewId="0">
      <pane xSplit="3" ySplit="2" topLeftCell="G54" activePane="bottomRight" state="frozen"/>
      <selection pane="topRight" activeCell="D1" sqref="D1"/>
      <selection pane="bottomLeft" activeCell="A3" sqref="A3"/>
      <selection pane="bottomRight" activeCell="H60" sqref="H60"/>
    </sheetView>
  </sheetViews>
  <sheetFormatPr baseColWidth="10" defaultRowHeight="12.3" x14ac:dyDescent="0.4"/>
  <cols>
    <col min="1" max="1" width="14" customWidth="1"/>
    <col min="2" max="2" width="7.5546875" customWidth="1"/>
    <col min="3" max="3" width="9.109375" customWidth="1"/>
    <col min="4" max="4" width="21.109375" customWidth="1"/>
    <col min="5" max="5" width="18.5546875" customWidth="1"/>
    <col min="6" max="6" width="12.33203125" customWidth="1"/>
    <col min="7" max="7" width="27.109375" customWidth="1"/>
    <col min="8" max="8" width="31.5546875" customWidth="1"/>
    <col min="9" max="9" width="48.109375" customWidth="1"/>
    <col min="10" max="10" width="28.44140625" bestFit="1" customWidth="1"/>
  </cols>
  <sheetData>
    <row r="1" spans="1:12" ht="15" x14ac:dyDescent="0.5">
      <c r="A1" s="2" t="s">
        <v>45</v>
      </c>
      <c r="G1" t="s">
        <v>0</v>
      </c>
      <c r="H1" s="1">
        <v>45418</v>
      </c>
      <c r="I1" t="s">
        <v>783</v>
      </c>
    </row>
    <row r="2" spans="1:12" x14ac:dyDescent="0.4">
      <c r="A2" s="3" t="s">
        <v>2</v>
      </c>
      <c r="B2" s="3" t="s">
        <v>3</v>
      </c>
      <c r="C2" s="3" t="s">
        <v>4</v>
      </c>
      <c r="D2" s="3" t="s">
        <v>5</v>
      </c>
      <c r="E2" s="3" t="s">
        <v>3</v>
      </c>
      <c r="F2" s="3" t="s">
        <v>4</v>
      </c>
      <c r="G2" s="3" t="s">
        <v>6</v>
      </c>
      <c r="H2" s="3" t="s">
        <v>3</v>
      </c>
      <c r="I2" s="3" t="s">
        <v>46</v>
      </c>
      <c r="J2" s="3" t="s">
        <v>47</v>
      </c>
      <c r="K2" s="3" t="s">
        <v>9</v>
      </c>
    </row>
    <row r="3" spans="1:12" x14ac:dyDescent="0.4">
      <c r="A3" s="4" t="s">
        <v>48</v>
      </c>
      <c r="B3" s="5" t="s">
        <v>49</v>
      </c>
      <c r="C3" s="5"/>
    </row>
    <row r="4" spans="1:12" x14ac:dyDescent="0.4">
      <c r="A4" s="5" t="s">
        <v>639</v>
      </c>
      <c r="B4" s="5" t="s">
        <v>13</v>
      </c>
      <c r="C4" s="5" t="s">
        <v>17</v>
      </c>
      <c r="J4" t="s">
        <v>50</v>
      </c>
    </row>
    <row r="5" spans="1:12" x14ac:dyDescent="0.4">
      <c r="D5" s="293"/>
      <c r="E5" s="293"/>
      <c r="F5" s="379"/>
      <c r="G5" s="386" t="s">
        <v>638</v>
      </c>
      <c r="H5" s="386" t="s">
        <v>52</v>
      </c>
      <c r="I5" s="386" t="s">
        <v>17</v>
      </c>
      <c r="J5" s="387" t="s">
        <v>50</v>
      </c>
      <c r="K5" s="387"/>
      <c r="L5" s="378"/>
    </row>
    <row r="6" spans="1:12" x14ac:dyDescent="0.4">
      <c r="D6" s="5"/>
      <c r="E6" s="5"/>
      <c r="F6" s="375"/>
      <c r="G6" s="388" t="s">
        <v>53</v>
      </c>
      <c r="H6" s="388" t="s">
        <v>54</v>
      </c>
      <c r="I6" s="388" t="s">
        <v>17</v>
      </c>
      <c r="J6" s="387" t="s">
        <v>50</v>
      </c>
      <c r="K6" s="387"/>
      <c r="L6" s="378"/>
    </row>
    <row r="7" spans="1:12" x14ac:dyDescent="0.4">
      <c r="D7" s="5"/>
      <c r="E7" s="5"/>
      <c r="F7" s="375"/>
      <c r="G7" s="388" t="s">
        <v>55</v>
      </c>
      <c r="H7" s="388" t="s">
        <v>54</v>
      </c>
      <c r="I7" s="388" t="s">
        <v>1418</v>
      </c>
      <c r="J7" s="387" t="s">
        <v>50</v>
      </c>
      <c r="K7" s="387"/>
      <c r="L7" s="378"/>
    </row>
    <row r="8" spans="1:12" x14ac:dyDescent="0.4">
      <c r="D8" s="5"/>
      <c r="E8" s="5"/>
      <c r="F8" s="375"/>
      <c r="G8" s="388" t="s">
        <v>56</v>
      </c>
      <c r="H8" s="388" t="s">
        <v>52</v>
      </c>
      <c r="I8" s="388" t="s">
        <v>57</v>
      </c>
      <c r="J8" s="387" t="s">
        <v>50</v>
      </c>
      <c r="K8" s="387"/>
      <c r="L8" s="378"/>
    </row>
    <row r="9" spans="1:12" x14ac:dyDescent="0.4">
      <c r="D9" s="5"/>
      <c r="E9" s="5"/>
      <c r="F9" s="375"/>
      <c r="G9" s="388" t="s">
        <v>58</v>
      </c>
      <c r="H9" s="388" t="s">
        <v>59</v>
      </c>
      <c r="I9" s="388" t="s">
        <v>60</v>
      </c>
      <c r="J9" s="387" t="s">
        <v>50</v>
      </c>
      <c r="K9" s="387"/>
      <c r="L9" s="378"/>
    </row>
    <row r="10" spans="1:12" ht="24.6" x14ac:dyDescent="0.4">
      <c r="D10" s="5"/>
      <c r="E10" s="5"/>
      <c r="F10" s="375"/>
      <c r="G10" s="388" t="s">
        <v>1093</v>
      </c>
      <c r="H10" s="388" t="s">
        <v>59</v>
      </c>
      <c r="I10" s="388" t="s">
        <v>1094</v>
      </c>
      <c r="J10" s="387" t="s">
        <v>50</v>
      </c>
      <c r="K10" s="387"/>
      <c r="L10" s="378"/>
    </row>
    <row r="11" spans="1:12" x14ac:dyDescent="0.4">
      <c r="D11" s="5"/>
      <c r="E11" s="5"/>
      <c r="F11" s="375"/>
      <c r="G11" s="388" t="s">
        <v>61</v>
      </c>
      <c r="H11" s="389" t="s">
        <v>52</v>
      </c>
      <c r="I11" s="388" t="s">
        <v>62</v>
      </c>
      <c r="J11" s="387" t="s">
        <v>50</v>
      </c>
      <c r="K11" s="387"/>
      <c r="L11" s="378"/>
    </row>
    <row r="12" spans="1:12" x14ac:dyDescent="0.4">
      <c r="D12" s="5"/>
      <c r="E12" s="5"/>
      <c r="F12" s="375"/>
      <c r="G12" s="390" t="s">
        <v>63</v>
      </c>
      <c r="H12" s="389" t="s">
        <v>52</v>
      </c>
      <c r="I12" s="388" t="s">
        <v>1422</v>
      </c>
      <c r="J12" s="387" t="s">
        <v>50</v>
      </c>
      <c r="K12" s="387"/>
      <c r="L12" s="378"/>
    </row>
    <row r="13" spans="1:12" x14ac:dyDescent="0.4">
      <c r="D13" s="5"/>
      <c r="E13" s="5"/>
      <c r="F13" s="375"/>
      <c r="G13" s="390" t="s">
        <v>1423</v>
      </c>
      <c r="H13" s="388" t="s">
        <v>54</v>
      </c>
      <c r="I13" s="388" t="s">
        <v>1420</v>
      </c>
      <c r="J13" s="387" t="s">
        <v>50</v>
      </c>
      <c r="K13" s="387"/>
      <c r="L13" s="378"/>
    </row>
    <row r="14" spans="1:12" ht="24.6" x14ac:dyDescent="0.4">
      <c r="D14" s="5"/>
      <c r="E14" s="5"/>
      <c r="F14" s="375"/>
      <c r="G14" s="390" t="s">
        <v>70</v>
      </c>
      <c r="H14" s="388" t="s">
        <v>71</v>
      </c>
      <c r="I14" s="388" t="s">
        <v>1421</v>
      </c>
      <c r="J14" s="387" t="s">
        <v>50</v>
      </c>
      <c r="K14" s="387"/>
      <c r="L14" s="378"/>
    </row>
    <row r="15" spans="1:12" x14ac:dyDescent="0.4">
      <c r="D15" s="5"/>
      <c r="E15" s="5"/>
      <c r="F15" s="375"/>
      <c r="G15" s="391" t="s">
        <v>810</v>
      </c>
      <c r="H15" s="389" t="s">
        <v>52</v>
      </c>
      <c r="I15" s="389" t="s">
        <v>812</v>
      </c>
      <c r="J15" s="387" t="s">
        <v>50</v>
      </c>
      <c r="K15" s="392"/>
      <c r="L15" s="378"/>
    </row>
    <row r="16" spans="1:12" ht="73.8" x14ac:dyDescent="0.4">
      <c r="D16" s="5"/>
      <c r="E16" s="5"/>
      <c r="F16" s="375"/>
      <c r="G16" s="391" t="s">
        <v>882</v>
      </c>
      <c r="H16" s="389" t="s">
        <v>52</v>
      </c>
      <c r="I16" s="389" t="s">
        <v>1424</v>
      </c>
      <c r="J16" s="387" t="s">
        <v>50</v>
      </c>
      <c r="K16" s="392"/>
      <c r="L16" s="378"/>
    </row>
    <row r="17" spans="4:12" x14ac:dyDescent="0.4">
      <c r="D17" s="5"/>
      <c r="E17" s="5"/>
      <c r="F17" s="375"/>
      <c r="G17" s="391" t="s">
        <v>811</v>
      </c>
      <c r="H17" s="389" t="s">
        <v>52</v>
      </c>
      <c r="I17" s="389" t="s">
        <v>812</v>
      </c>
      <c r="J17" s="387" t="s">
        <v>50</v>
      </c>
      <c r="K17" s="392"/>
      <c r="L17" s="378"/>
    </row>
    <row r="18" spans="4:12" x14ac:dyDescent="0.4">
      <c r="D18" s="5"/>
      <c r="E18" s="5"/>
      <c r="F18" s="375"/>
      <c r="G18" s="391" t="s">
        <v>997</v>
      </c>
      <c r="H18" s="389" t="s">
        <v>52</v>
      </c>
      <c r="I18" s="393" t="s">
        <v>928</v>
      </c>
      <c r="J18" s="394" t="s">
        <v>50</v>
      </c>
      <c r="K18" s="392"/>
      <c r="L18" s="378"/>
    </row>
    <row r="19" spans="4:12" x14ac:dyDescent="0.4">
      <c r="D19" s="5"/>
      <c r="E19" s="5"/>
      <c r="F19" s="375"/>
      <c r="G19" s="390" t="s">
        <v>948</v>
      </c>
      <c r="H19" s="389" t="s">
        <v>52</v>
      </c>
      <c r="I19" s="389" t="s">
        <v>930</v>
      </c>
      <c r="J19" s="394" t="s">
        <v>931</v>
      </c>
      <c r="K19" s="392"/>
      <c r="L19" s="378"/>
    </row>
    <row r="20" spans="4:12" ht="61.5" x14ac:dyDescent="0.4">
      <c r="D20" s="6" t="s">
        <v>929</v>
      </c>
      <c r="E20" s="6" t="s">
        <v>13</v>
      </c>
      <c r="F20" s="376" t="s">
        <v>74</v>
      </c>
      <c r="G20" s="395" t="s">
        <v>934</v>
      </c>
      <c r="H20" s="396"/>
      <c r="I20" s="396"/>
      <c r="J20" s="387" t="s">
        <v>50</v>
      </c>
      <c r="K20" s="392" t="s">
        <v>22</v>
      </c>
      <c r="L20" s="378"/>
    </row>
    <row r="21" spans="4:12" ht="123" x14ac:dyDescent="0.4">
      <c r="D21" s="294" t="s">
        <v>935</v>
      </c>
      <c r="E21" s="294" t="s">
        <v>13</v>
      </c>
      <c r="F21" s="380" t="s">
        <v>17</v>
      </c>
      <c r="G21" s="397" t="s">
        <v>939</v>
      </c>
      <c r="H21" s="398" t="s">
        <v>52</v>
      </c>
      <c r="I21" s="398" t="s">
        <v>17</v>
      </c>
      <c r="J21" s="394" t="s">
        <v>949</v>
      </c>
      <c r="K21" s="392" t="s">
        <v>998</v>
      </c>
      <c r="L21" s="378"/>
    </row>
    <row r="22" spans="4:12" ht="123" x14ac:dyDescent="0.4">
      <c r="D22" s="294"/>
      <c r="E22" s="294"/>
      <c r="F22" s="380"/>
      <c r="G22" s="399" t="s">
        <v>933</v>
      </c>
      <c r="H22" s="398" t="s">
        <v>52</v>
      </c>
      <c r="I22" s="398" t="s">
        <v>17</v>
      </c>
      <c r="J22" s="394" t="s">
        <v>931</v>
      </c>
      <c r="K22" s="392" t="s">
        <v>998</v>
      </c>
      <c r="L22" s="378"/>
    </row>
    <row r="23" spans="4:12" ht="123" x14ac:dyDescent="0.4">
      <c r="D23" s="294"/>
      <c r="E23" s="294"/>
      <c r="F23" s="380"/>
      <c r="G23" s="400" t="s">
        <v>69</v>
      </c>
      <c r="H23" s="398" t="s">
        <v>52</v>
      </c>
      <c r="I23" s="398" t="s">
        <v>1401</v>
      </c>
      <c r="J23" s="394" t="s">
        <v>931</v>
      </c>
      <c r="K23" s="392" t="s">
        <v>998</v>
      </c>
      <c r="L23" s="378"/>
    </row>
    <row r="24" spans="4:12" ht="123" x14ac:dyDescent="0.4">
      <c r="D24" s="294"/>
      <c r="E24" s="294"/>
      <c r="F24" s="380"/>
      <c r="G24" s="400" t="s">
        <v>1406</v>
      </c>
      <c r="H24" s="398" t="s">
        <v>52</v>
      </c>
      <c r="I24" s="398" t="s">
        <v>1407</v>
      </c>
      <c r="J24" s="394" t="s">
        <v>931</v>
      </c>
      <c r="K24" s="392" t="s">
        <v>998</v>
      </c>
      <c r="L24" s="378"/>
    </row>
    <row r="25" spans="4:12" ht="123" x14ac:dyDescent="0.4">
      <c r="D25" s="294"/>
      <c r="E25" s="294"/>
      <c r="F25" s="380"/>
      <c r="G25" s="400" t="s">
        <v>1402</v>
      </c>
      <c r="H25" s="398" t="s">
        <v>52</v>
      </c>
      <c r="I25" s="398" t="s">
        <v>1403</v>
      </c>
      <c r="J25" s="394" t="s">
        <v>931</v>
      </c>
      <c r="K25" s="392" t="s">
        <v>998</v>
      </c>
      <c r="L25" s="378"/>
    </row>
    <row r="26" spans="4:12" ht="123" x14ac:dyDescent="0.4">
      <c r="D26" s="294"/>
      <c r="E26" s="294"/>
      <c r="F26" s="380"/>
      <c r="G26" s="400" t="s">
        <v>65</v>
      </c>
      <c r="H26" s="398" t="s">
        <v>52</v>
      </c>
      <c r="I26" s="398" t="s">
        <v>17</v>
      </c>
      <c r="J26" s="394" t="s">
        <v>931</v>
      </c>
      <c r="K26" s="392" t="s">
        <v>998</v>
      </c>
      <c r="L26" s="378"/>
    </row>
    <row r="27" spans="4:12" ht="123" x14ac:dyDescent="0.4">
      <c r="D27" s="294"/>
      <c r="E27" s="294"/>
      <c r="F27" s="380"/>
      <c r="G27" s="399" t="s">
        <v>932</v>
      </c>
      <c r="H27" s="398" t="s">
        <v>52</v>
      </c>
      <c r="I27" s="398" t="s">
        <v>17</v>
      </c>
      <c r="J27" s="394" t="s">
        <v>931</v>
      </c>
      <c r="K27" s="392" t="s">
        <v>998</v>
      </c>
      <c r="L27" s="378"/>
    </row>
    <row r="28" spans="4:12" ht="123" x14ac:dyDescent="0.4">
      <c r="D28" s="294"/>
      <c r="E28" s="294"/>
      <c r="F28" s="380"/>
      <c r="G28" s="399" t="s">
        <v>1404</v>
      </c>
      <c r="H28" s="398" t="s">
        <v>52</v>
      </c>
      <c r="I28" s="398" t="s">
        <v>1400</v>
      </c>
      <c r="J28" s="394" t="s">
        <v>931</v>
      </c>
      <c r="K28" s="392" t="s">
        <v>998</v>
      </c>
      <c r="L28" s="378"/>
    </row>
    <row r="29" spans="4:12" ht="123" x14ac:dyDescent="0.4">
      <c r="D29" s="295"/>
      <c r="E29" s="295"/>
      <c r="F29" s="377"/>
      <c r="G29" s="397" t="s">
        <v>940</v>
      </c>
      <c r="H29" s="398" t="s">
        <v>52</v>
      </c>
      <c r="I29" s="398" t="s">
        <v>17</v>
      </c>
      <c r="J29" s="394" t="s">
        <v>949</v>
      </c>
      <c r="K29" s="392" t="s">
        <v>998</v>
      </c>
      <c r="L29" s="378"/>
    </row>
    <row r="30" spans="4:12" ht="123" x14ac:dyDescent="0.4">
      <c r="D30" s="295"/>
      <c r="E30" s="295"/>
      <c r="F30" s="377"/>
      <c r="G30" s="397" t="s">
        <v>941</v>
      </c>
      <c r="H30" s="398" t="s">
        <v>52</v>
      </c>
      <c r="I30" s="398" t="s">
        <v>17</v>
      </c>
      <c r="J30" s="394" t="s">
        <v>949</v>
      </c>
      <c r="K30" s="392" t="s">
        <v>998</v>
      </c>
      <c r="L30" s="378"/>
    </row>
    <row r="31" spans="4:12" ht="123" x14ac:dyDescent="0.4">
      <c r="D31" s="295"/>
      <c r="E31" s="295"/>
      <c r="F31" s="377"/>
      <c r="G31" s="397" t="s">
        <v>942</v>
      </c>
      <c r="H31" s="398" t="s">
        <v>52</v>
      </c>
      <c r="I31" s="398" t="s">
        <v>17</v>
      </c>
      <c r="J31" s="394" t="s">
        <v>949</v>
      </c>
      <c r="K31" s="392" t="s">
        <v>998</v>
      </c>
      <c r="L31" s="378"/>
    </row>
    <row r="32" spans="4:12" ht="123" x14ac:dyDescent="0.4">
      <c r="D32" s="295"/>
      <c r="E32" s="295"/>
      <c r="F32" s="377"/>
      <c r="G32" s="397" t="s">
        <v>943</v>
      </c>
      <c r="H32" s="398" t="s">
        <v>52</v>
      </c>
      <c r="I32" s="398" t="s">
        <v>17</v>
      </c>
      <c r="J32" s="394" t="s">
        <v>949</v>
      </c>
      <c r="K32" s="392" t="s">
        <v>998</v>
      </c>
      <c r="L32" s="378"/>
    </row>
    <row r="33" spans="4:12" ht="123" x14ac:dyDescent="0.4">
      <c r="D33" s="295"/>
      <c r="E33" s="295"/>
      <c r="F33" s="377"/>
      <c r="G33" s="397" t="s">
        <v>1408</v>
      </c>
      <c r="H33" s="398" t="s">
        <v>52</v>
      </c>
      <c r="I33" s="398" t="s">
        <v>1409</v>
      </c>
      <c r="J33" s="394" t="s">
        <v>931</v>
      </c>
      <c r="K33" s="392" t="s">
        <v>998</v>
      </c>
      <c r="L33" s="378"/>
    </row>
    <row r="34" spans="4:12" ht="123" x14ac:dyDescent="0.4">
      <c r="D34" s="295"/>
      <c r="E34" s="295"/>
      <c r="F34" s="377"/>
      <c r="G34" s="397" t="s">
        <v>1410</v>
      </c>
      <c r="H34" s="398" t="s">
        <v>52</v>
      </c>
      <c r="I34" s="398" t="s">
        <v>17</v>
      </c>
      <c r="J34" s="394" t="s">
        <v>949</v>
      </c>
      <c r="K34" s="392" t="s">
        <v>998</v>
      </c>
      <c r="L34" s="378"/>
    </row>
    <row r="35" spans="4:12" ht="123" x14ac:dyDescent="0.4">
      <c r="D35" s="295"/>
      <c r="E35" s="295"/>
      <c r="F35" s="377"/>
      <c r="G35" s="397" t="s">
        <v>944</v>
      </c>
      <c r="H35" s="398" t="s">
        <v>52</v>
      </c>
      <c r="I35" s="398" t="s">
        <v>17</v>
      </c>
      <c r="J35" s="394" t="s">
        <v>949</v>
      </c>
      <c r="K35" s="392" t="s">
        <v>998</v>
      </c>
      <c r="L35" s="378"/>
    </row>
    <row r="36" spans="4:12" ht="123" x14ac:dyDescent="0.4">
      <c r="D36" s="295"/>
      <c r="E36" s="295"/>
      <c r="F36" s="377"/>
      <c r="G36" s="397" t="s">
        <v>1411</v>
      </c>
      <c r="H36" s="398" t="s">
        <v>52</v>
      </c>
      <c r="I36" s="398" t="s">
        <v>17</v>
      </c>
      <c r="J36" s="394" t="s">
        <v>931</v>
      </c>
      <c r="K36" s="392" t="s">
        <v>998</v>
      </c>
      <c r="L36" s="378"/>
    </row>
    <row r="37" spans="4:12" ht="123" x14ac:dyDescent="0.4">
      <c r="D37" s="295"/>
      <c r="E37" s="295"/>
      <c r="F37" s="377"/>
      <c r="G37" s="397" t="s">
        <v>1399</v>
      </c>
      <c r="H37" s="398" t="s">
        <v>52</v>
      </c>
      <c r="I37" s="398" t="s">
        <v>1400</v>
      </c>
      <c r="J37" s="394" t="s">
        <v>949</v>
      </c>
      <c r="K37" s="392" t="s">
        <v>998</v>
      </c>
      <c r="L37" s="378"/>
    </row>
    <row r="38" spans="4:12" ht="123" x14ac:dyDescent="0.4">
      <c r="D38" s="295"/>
      <c r="E38" s="295"/>
      <c r="F38" s="377"/>
      <c r="G38" s="397" t="s">
        <v>945</v>
      </c>
      <c r="H38" s="398" t="s">
        <v>52</v>
      </c>
      <c r="I38" s="398" t="s">
        <v>17</v>
      </c>
      <c r="J38" s="394" t="s">
        <v>949</v>
      </c>
      <c r="K38" s="392" t="s">
        <v>998</v>
      </c>
      <c r="L38" s="378"/>
    </row>
    <row r="39" spans="4:12" ht="123" x14ac:dyDescent="0.4">
      <c r="D39" s="295"/>
      <c r="E39" s="295"/>
      <c r="F39" s="377"/>
      <c r="G39" s="397" t="s">
        <v>946</v>
      </c>
      <c r="H39" s="398" t="s">
        <v>52</v>
      </c>
      <c r="I39" s="398" t="s">
        <v>17</v>
      </c>
      <c r="J39" s="394" t="s">
        <v>949</v>
      </c>
      <c r="K39" s="392" t="s">
        <v>998</v>
      </c>
      <c r="L39" s="378"/>
    </row>
    <row r="40" spans="4:12" ht="123" x14ac:dyDescent="0.4">
      <c r="D40" s="295"/>
      <c r="E40" s="295"/>
      <c r="F40" s="377"/>
      <c r="G40" s="397" t="s">
        <v>1412</v>
      </c>
      <c r="H40" s="398" t="s">
        <v>52</v>
      </c>
      <c r="I40" s="398" t="s">
        <v>17</v>
      </c>
      <c r="J40" s="394" t="s">
        <v>931</v>
      </c>
      <c r="K40" s="392" t="s">
        <v>998</v>
      </c>
      <c r="L40" s="378"/>
    </row>
    <row r="41" spans="4:12" ht="123" x14ac:dyDescent="0.4">
      <c r="D41" s="295"/>
      <c r="E41" s="295"/>
      <c r="F41" s="377"/>
      <c r="G41" s="400" t="s">
        <v>67</v>
      </c>
      <c r="H41" s="398" t="s">
        <v>52</v>
      </c>
      <c r="I41" s="398" t="s">
        <v>17</v>
      </c>
      <c r="J41" s="394" t="s">
        <v>931</v>
      </c>
      <c r="K41" s="392" t="s">
        <v>998</v>
      </c>
      <c r="L41" s="378"/>
    </row>
    <row r="42" spans="4:12" ht="123" x14ac:dyDescent="0.4">
      <c r="D42" s="295"/>
      <c r="E42" s="295"/>
      <c r="F42" s="377"/>
      <c r="G42" s="400" t="s">
        <v>1396</v>
      </c>
      <c r="H42" s="398" t="s">
        <v>52</v>
      </c>
      <c r="I42" s="398" t="s">
        <v>17</v>
      </c>
      <c r="J42" s="394" t="s">
        <v>931</v>
      </c>
      <c r="K42" s="392" t="s">
        <v>998</v>
      </c>
      <c r="L42" s="378"/>
    </row>
    <row r="43" spans="4:12" ht="123" x14ac:dyDescent="0.4">
      <c r="D43" s="295"/>
      <c r="E43" s="295"/>
      <c r="F43" s="377"/>
      <c r="G43" s="400" t="s">
        <v>1104</v>
      </c>
      <c r="H43" s="398" t="s">
        <v>52</v>
      </c>
      <c r="I43" s="398" t="s">
        <v>1105</v>
      </c>
      <c r="J43" s="394" t="s">
        <v>931</v>
      </c>
      <c r="K43" s="392" t="s">
        <v>998</v>
      </c>
      <c r="L43" s="378"/>
    </row>
    <row r="44" spans="4:12" ht="123" x14ac:dyDescent="0.4">
      <c r="D44" s="295"/>
      <c r="E44" s="295"/>
      <c r="F44" s="377"/>
      <c r="G44" s="400" t="s">
        <v>1405</v>
      </c>
      <c r="H44" s="398" t="s">
        <v>52</v>
      </c>
      <c r="I44" s="398" t="s">
        <v>1401</v>
      </c>
      <c r="J44" s="394" t="s">
        <v>931</v>
      </c>
      <c r="K44" s="392" t="s">
        <v>998</v>
      </c>
      <c r="L44" s="378"/>
    </row>
    <row r="45" spans="4:12" ht="123" x14ac:dyDescent="0.4">
      <c r="D45" s="295"/>
      <c r="E45" s="295"/>
      <c r="F45" s="377"/>
      <c r="G45" s="397" t="s">
        <v>947</v>
      </c>
      <c r="H45" s="398" t="s">
        <v>52</v>
      </c>
      <c r="I45" s="398" t="s">
        <v>17</v>
      </c>
      <c r="J45" s="394" t="s">
        <v>949</v>
      </c>
      <c r="K45" s="392" t="s">
        <v>998</v>
      </c>
      <c r="L45" s="378"/>
    </row>
    <row r="46" spans="4:12" ht="36.9" x14ac:dyDescent="0.4">
      <c r="D46" s="6" t="s">
        <v>936</v>
      </c>
      <c r="E46" s="6" t="s">
        <v>13</v>
      </c>
      <c r="F46" s="376" t="s">
        <v>17</v>
      </c>
      <c r="G46" s="395" t="s">
        <v>938</v>
      </c>
      <c r="H46" s="396" t="s">
        <v>13</v>
      </c>
      <c r="I46" s="396" t="s">
        <v>17</v>
      </c>
      <c r="J46" s="387"/>
      <c r="K46" s="392" t="s">
        <v>950</v>
      </c>
      <c r="L46" s="378"/>
    </row>
    <row r="47" spans="4:12" ht="24.6" x14ac:dyDescent="0.4">
      <c r="D47" s="6"/>
      <c r="E47" s="6"/>
      <c r="F47" s="376"/>
      <c r="G47" s="395" t="s">
        <v>937</v>
      </c>
      <c r="H47" s="396" t="s">
        <v>13</v>
      </c>
      <c r="I47" s="396" t="s">
        <v>17</v>
      </c>
      <c r="J47" s="387"/>
      <c r="K47" s="392" t="s">
        <v>22</v>
      </c>
      <c r="L47" s="378"/>
    </row>
    <row r="48" spans="4:12" ht="24.6" x14ac:dyDescent="0.4">
      <c r="D48" s="19" t="s">
        <v>76</v>
      </c>
      <c r="E48" s="19" t="s">
        <v>13</v>
      </c>
      <c r="F48" s="381" t="s">
        <v>17</v>
      </c>
      <c r="G48" s="401" t="s">
        <v>77</v>
      </c>
      <c r="H48" s="402" t="s">
        <v>13</v>
      </c>
      <c r="I48" s="402" t="s">
        <v>17</v>
      </c>
      <c r="J48" s="387" t="s">
        <v>848</v>
      </c>
      <c r="K48" s="392" t="s">
        <v>22</v>
      </c>
      <c r="L48" s="378"/>
    </row>
    <row r="49" spans="4:12" ht="24.6" x14ac:dyDescent="0.4">
      <c r="D49" s="19"/>
      <c r="E49" s="19"/>
      <c r="F49" s="381"/>
      <c r="G49" s="401" t="s">
        <v>78</v>
      </c>
      <c r="H49" s="402" t="s">
        <v>13</v>
      </c>
      <c r="I49" s="402" t="s">
        <v>26</v>
      </c>
      <c r="J49" s="387" t="s">
        <v>848</v>
      </c>
      <c r="K49" s="392" t="s">
        <v>22</v>
      </c>
      <c r="L49" s="378"/>
    </row>
    <row r="50" spans="4:12" ht="73.8" x14ac:dyDescent="0.4">
      <c r="D50" s="19"/>
      <c r="E50" s="19"/>
      <c r="F50" s="381"/>
      <c r="G50" s="401" t="s">
        <v>843</v>
      </c>
      <c r="H50" s="402" t="s">
        <v>13</v>
      </c>
      <c r="I50" s="402" t="s">
        <v>26</v>
      </c>
      <c r="J50" s="387" t="s">
        <v>848</v>
      </c>
      <c r="K50" s="403" t="s">
        <v>844</v>
      </c>
      <c r="L50" s="378"/>
    </row>
    <row r="51" spans="4:12" ht="24.6" x14ac:dyDescent="0.4">
      <c r="D51" s="19"/>
      <c r="E51" s="19"/>
      <c r="F51" s="381"/>
      <c r="G51" s="401" t="s">
        <v>79</v>
      </c>
      <c r="H51" s="402" t="s">
        <v>13</v>
      </c>
      <c r="I51" s="402" t="s">
        <v>26</v>
      </c>
      <c r="J51" s="387" t="s">
        <v>848</v>
      </c>
      <c r="K51" s="403" t="s">
        <v>845</v>
      </c>
      <c r="L51" s="378"/>
    </row>
    <row r="52" spans="4:12" ht="24.6" x14ac:dyDescent="0.4">
      <c r="D52" s="19"/>
      <c r="E52" s="19"/>
      <c r="F52" s="381"/>
      <c r="G52" s="401" t="s">
        <v>846</v>
      </c>
      <c r="H52" s="402" t="s">
        <v>13</v>
      </c>
      <c r="I52" s="402" t="s">
        <v>17</v>
      </c>
      <c r="J52" s="387" t="s">
        <v>847</v>
      </c>
      <c r="K52" s="403" t="s">
        <v>845</v>
      </c>
      <c r="L52" s="378"/>
    </row>
    <row r="53" spans="4:12" ht="24.6" x14ac:dyDescent="0.4">
      <c r="D53" s="21" t="s">
        <v>80</v>
      </c>
      <c r="E53" s="21" t="s">
        <v>13</v>
      </c>
      <c r="F53" s="382" t="s">
        <v>17</v>
      </c>
      <c r="G53" s="404" t="s">
        <v>81</v>
      </c>
      <c r="H53" s="405" t="s">
        <v>13</v>
      </c>
      <c r="I53" s="405" t="s">
        <v>17</v>
      </c>
      <c r="J53" s="406" t="s">
        <v>82</v>
      </c>
      <c r="K53" s="392" t="s">
        <v>22</v>
      </c>
      <c r="L53" s="378"/>
    </row>
    <row r="54" spans="4:12" ht="24.6" x14ac:dyDescent="0.4">
      <c r="D54" s="21"/>
      <c r="E54" s="21"/>
      <c r="F54" s="382"/>
      <c r="G54" s="404" t="s">
        <v>83</v>
      </c>
      <c r="H54" s="405" t="s">
        <v>13</v>
      </c>
      <c r="I54" s="405" t="s">
        <v>17</v>
      </c>
      <c r="J54" s="406" t="s">
        <v>82</v>
      </c>
      <c r="K54" s="392" t="s">
        <v>22</v>
      </c>
      <c r="L54" s="378"/>
    </row>
    <row r="55" spans="4:12" ht="24.6" x14ac:dyDescent="0.4">
      <c r="D55" s="21"/>
      <c r="E55" s="21"/>
      <c r="F55" s="382"/>
      <c r="G55" s="404" t="s">
        <v>84</v>
      </c>
      <c r="H55" s="405" t="s">
        <v>13</v>
      </c>
      <c r="I55" s="405" t="s">
        <v>17</v>
      </c>
      <c r="J55" s="406" t="s">
        <v>82</v>
      </c>
      <c r="K55" s="392" t="s">
        <v>22</v>
      </c>
      <c r="L55" s="378"/>
    </row>
    <row r="56" spans="4:12" ht="24.6" x14ac:dyDescent="0.4">
      <c r="D56" s="21"/>
      <c r="E56" s="21"/>
      <c r="F56" s="382"/>
      <c r="G56" s="404" t="s">
        <v>85</v>
      </c>
      <c r="H56" s="405" t="s">
        <v>13</v>
      </c>
      <c r="I56" s="405" t="s">
        <v>17</v>
      </c>
      <c r="J56" s="406" t="s">
        <v>82</v>
      </c>
      <c r="K56" s="392" t="s">
        <v>22</v>
      </c>
      <c r="L56" s="378"/>
    </row>
    <row r="57" spans="4:12" ht="24.6" x14ac:dyDescent="0.4">
      <c r="D57" s="21"/>
      <c r="E57" s="21"/>
      <c r="F57" s="382"/>
      <c r="G57" s="404" t="s">
        <v>86</v>
      </c>
      <c r="H57" s="405" t="s">
        <v>13</v>
      </c>
      <c r="I57" s="405" t="s">
        <v>17</v>
      </c>
      <c r="J57" s="406" t="s">
        <v>82</v>
      </c>
      <c r="K57" s="392" t="s">
        <v>22</v>
      </c>
      <c r="L57" s="378"/>
    </row>
    <row r="58" spans="4:12" ht="24.6" x14ac:dyDescent="0.4">
      <c r="D58" s="21"/>
      <c r="E58" s="21"/>
      <c r="F58" s="382"/>
      <c r="G58" s="404" t="s">
        <v>87</v>
      </c>
      <c r="H58" s="405" t="s">
        <v>13</v>
      </c>
      <c r="I58" s="405" t="s">
        <v>17</v>
      </c>
      <c r="J58" s="406" t="s">
        <v>82</v>
      </c>
      <c r="K58" s="392" t="s">
        <v>22</v>
      </c>
      <c r="L58" s="378"/>
    </row>
    <row r="59" spans="4:12" ht="24.6" x14ac:dyDescent="0.4">
      <c r="D59" s="21"/>
      <c r="E59" s="21"/>
      <c r="F59" s="382"/>
      <c r="G59" s="404" t="s">
        <v>88</v>
      </c>
      <c r="H59" s="405" t="s">
        <v>13</v>
      </c>
      <c r="I59" s="405" t="s">
        <v>17</v>
      </c>
      <c r="J59" s="406" t="s">
        <v>82</v>
      </c>
      <c r="K59" s="392" t="s">
        <v>22</v>
      </c>
      <c r="L59" s="378"/>
    </row>
    <row r="60" spans="4:12" ht="24.6" x14ac:dyDescent="0.4">
      <c r="D60" s="21"/>
      <c r="E60" s="21"/>
      <c r="F60" s="382"/>
      <c r="G60" s="404" t="s">
        <v>89</v>
      </c>
      <c r="H60" s="405" t="s">
        <v>13</v>
      </c>
      <c r="I60" s="405" t="s">
        <v>17</v>
      </c>
      <c r="J60" s="406" t="s">
        <v>82</v>
      </c>
      <c r="K60" s="392" t="s">
        <v>22</v>
      </c>
      <c r="L60" s="378"/>
    </row>
    <row r="61" spans="4:12" ht="24.6" x14ac:dyDescent="0.4">
      <c r="D61" s="21"/>
      <c r="E61" s="21"/>
      <c r="F61" s="382"/>
      <c r="G61" s="404" t="s">
        <v>90</v>
      </c>
      <c r="H61" s="405" t="s">
        <v>91</v>
      </c>
      <c r="I61" s="405" t="s">
        <v>92</v>
      </c>
      <c r="J61" s="406" t="s">
        <v>82</v>
      </c>
      <c r="K61" s="392" t="s">
        <v>22</v>
      </c>
      <c r="L61" s="378"/>
    </row>
    <row r="62" spans="4:12" x14ac:dyDescent="0.4">
      <c r="D62" s="5" t="s">
        <v>1397</v>
      </c>
      <c r="E62" s="5" t="s">
        <v>13</v>
      </c>
      <c r="F62" s="375" t="s">
        <v>17</v>
      </c>
      <c r="G62" s="390" t="s">
        <v>1427</v>
      </c>
      <c r="H62" s="388" t="s">
        <v>95</v>
      </c>
      <c r="I62" s="388" t="s">
        <v>17</v>
      </c>
      <c r="J62" s="387" t="s">
        <v>50</v>
      </c>
      <c r="K62" s="392"/>
      <c r="L62" s="378"/>
    </row>
    <row r="63" spans="4:12" x14ac:dyDescent="0.4">
      <c r="D63" s="24" t="s">
        <v>1416</v>
      </c>
      <c r="E63" s="24" t="s">
        <v>13</v>
      </c>
      <c r="F63" s="383" t="s">
        <v>17</v>
      </c>
      <c r="G63" s="407" t="s">
        <v>1428</v>
      </c>
      <c r="H63" s="408" t="s">
        <v>95</v>
      </c>
      <c r="I63" s="408" t="s">
        <v>98</v>
      </c>
      <c r="J63" s="387" t="s">
        <v>50</v>
      </c>
      <c r="K63" s="387"/>
      <c r="L63" s="378"/>
    </row>
    <row r="64" spans="4:12" ht="24.6" x14ac:dyDescent="0.4">
      <c r="D64" s="373" t="s">
        <v>1426</v>
      </c>
      <c r="E64" s="373" t="s">
        <v>13</v>
      </c>
      <c r="F64" s="384" t="s">
        <v>17</v>
      </c>
      <c r="G64" s="409" t="s">
        <v>1429</v>
      </c>
      <c r="H64" s="410" t="s">
        <v>95</v>
      </c>
      <c r="I64" s="410" t="s">
        <v>1419</v>
      </c>
      <c r="J64" s="387" t="s">
        <v>50</v>
      </c>
      <c r="K64" s="392" t="s">
        <v>22</v>
      </c>
      <c r="L64" s="378"/>
    </row>
    <row r="65" spans="1:12" ht="24.6" x14ac:dyDescent="0.4">
      <c r="D65" s="374" t="s">
        <v>1425</v>
      </c>
      <c r="E65" s="374" t="s">
        <v>13</v>
      </c>
      <c r="F65" s="385" t="s">
        <v>17</v>
      </c>
      <c r="G65" s="411" t="s">
        <v>1430</v>
      </c>
      <c r="H65" s="412" t="s">
        <v>95</v>
      </c>
      <c r="I65" s="412" t="s">
        <v>1419</v>
      </c>
      <c r="J65" s="387" t="s">
        <v>50</v>
      </c>
      <c r="K65" s="392" t="s">
        <v>22</v>
      </c>
      <c r="L65" s="378"/>
    </row>
    <row r="67" spans="1:12" x14ac:dyDescent="0.4">
      <c r="A67" s="4" t="s">
        <v>99</v>
      </c>
      <c r="B67" s="4"/>
      <c r="C67" s="4"/>
      <c r="D67" s="4"/>
      <c r="E67" s="4"/>
      <c r="F67" s="4"/>
      <c r="G67" s="4"/>
      <c r="H67" s="5"/>
    </row>
    <row r="68" spans="1:12" x14ac:dyDescent="0.4">
      <c r="A68" s="4" t="s">
        <v>100</v>
      </c>
      <c r="B68" s="4"/>
      <c r="C68" s="4"/>
      <c r="D68" s="4"/>
      <c r="E68" s="4"/>
      <c r="F68" s="4"/>
      <c r="G68" s="4"/>
      <c r="H68" s="5"/>
    </row>
    <row r="69" spans="1:12" x14ac:dyDescent="0.4">
      <c r="A69" s="26" t="s">
        <v>1398</v>
      </c>
      <c r="B69" s="24"/>
      <c r="C69" s="24"/>
      <c r="D69" s="24"/>
      <c r="E69" s="24"/>
      <c r="F69" s="24"/>
      <c r="G69" s="24"/>
      <c r="H69" s="24"/>
    </row>
  </sheetData>
  <sheetProtection selectLockedCells="1" selectUnlockedCells="1"/>
  <sortState xmlns:xlrd2="http://schemas.microsoft.com/office/spreadsheetml/2017/richdata2" ref="G21:J45">
    <sortCondition ref="G21:G45"/>
  </sortState>
  <pageMargins left="0.7" right="0.7" top="0.75" bottom="0.75" header="0.51180555555555551" footer="0.51180555555555551"/>
  <pageSetup paperSize="9" firstPageNumber="0" orientation="portrait" horizontalDpi="300" verticalDpi="3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8000"/>
  </sheetPr>
  <dimension ref="A1:Q59"/>
  <sheetViews>
    <sheetView zoomScale="175" zoomScaleNormal="175" workbookViewId="0">
      <selection activeCell="G2" sqref="G2"/>
    </sheetView>
  </sheetViews>
  <sheetFormatPr baseColWidth="10" defaultRowHeight="12.3" x14ac:dyDescent="0.4"/>
  <cols>
    <col min="1" max="1" width="27" customWidth="1"/>
    <col min="6" max="6" width="17.5546875" customWidth="1"/>
  </cols>
  <sheetData>
    <row r="1" spans="1:17" x14ac:dyDescent="0.4">
      <c r="A1" s="3" t="s">
        <v>101</v>
      </c>
      <c r="B1" t="s">
        <v>1004</v>
      </c>
      <c r="F1" t="s">
        <v>0</v>
      </c>
      <c r="G1" s="29">
        <v>45803</v>
      </c>
      <c r="H1" t="s">
        <v>783</v>
      </c>
    </row>
    <row r="2" spans="1:17" x14ac:dyDescent="0.4">
      <c r="A2" s="3" t="s">
        <v>102</v>
      </c>
      <c r="B2" t="s">
        <v>296</v>
      </c>
    </row>
    <row r="3" spans="1:17" x14ac:dyDescent="0.4">
      <c r="A3" s="3" t="s">
        <v>127</v>
      </c>
      <c r="B3" t="s">
        <v>978</v>
      </c>
    </row>
    <row r="4" spans="1:17" x14ac:dyDescent="0.4">
      <c r="A4" s="27" t="s">
        <v>103</v>
      </c>
    </row>
    <row r="5" spans="1:17" x14ac:dyDescent="0.4">
      <c r="A5" s="346"/>
    </row>
    <row r="7" spans="1:17" ht="12.6" thickBot="1" x14ac:dyDescent="0.45">
      <c r="A7" s="3" t="s">
        <v>104</v>
      </c>
      <c r="C7" s="355" t="s">
        <v>1267</v>
      </c>
      <c r="D7" s="28" t="s">
        <v>321</v>
      </c>
      <c r="G7" s="157" t="s">
        <v>9</v>
      </c>
      <c r="H7" s="349" t="s">
        <v>1256</v>
      </c>
    </row>
    <row r="8" spans="1:17" x14ac:dyDescent="0.4">
      <c r="A8" s="272">
        <v>20240126</v>
      </c>
      <c r="B8" s="273"/>
      <c r="C8" s="356"/>
      <c r="D8" s="354" t="s">
        <v>1265</v>
      </c>
      <c r="E8" s="354"/>
      <c r="F8" s="354"/>
      <c r="G8" s="354"/>
      <c r="H8" s="354"/>
      <c r="I8" s="354"/>
      <c r="J8" s="354"/>
      <c r="K8" s="354"/>
      <c r="L8" s="354"/>
      <c r="M8" s="354"/>
      <c r="N8" s="354"/>
      <c r="O8" s="354"/>
      <c r="P8" s="354"/>
      <c r="Q8" s="354"/>
    </row>
    <row r="9" spans="1:17" x14ac:dyDescent="0.4">
      <c r="A9" s="274" t="s">
        <v>297</v>
      </c>
      <c r="B9" s="275">
        <v>0</v>
      </c>
      <c r="C9" s="356"/>
      <c r="D9" t="s">
        <v>298</v>
      </c>
      <c r="G9" s="354" t="s">
        <v>1266</v>
      </c>
      <c r="H9" s="350" t="s">
        <v>1258</v>
      </c>
    </row>
    <row r="10" spans="1:17" x14ac:dyDescent="0.4">
      <c r="A10" s="274" t="s">
        <v>299</v>
      </c>
      <c r="B10" s="275">
        <v>1</v>
      </c>
      <c r="C10" s="356"/>
      <c r="D10" t="s">
        <v>300</v>
      </c>
      <c r="G10" s="354"/>
      <c r="H10" s="350" t="s">
        <v>1259</v>
      </c>
    </row>
    <row r="11" spans="1:17" x14ac:dyDescent="0.4">
      <c r="A11" s="274" t="s">
        <v>301</v>
      </c>
      <c r="B11" s="275">
        <v>1</v>
      </c>
      <c r="C11" s="356"/>
      <c r="D11" t="s">
        <v>302</v>
      </c>
      <c r="G11" s="354" t="s">
        <v>1266</v>
      </c>
      <c r="H11" s="350" t="s">
        <v>1260</v>
      </c>
    </row>
    <row r="12" spans="1:17" x14ac:dyDescent="0.4">
      <c r="A12" s="274" t="s">
        <v>303</v>
      </c>
      <c r="B12" s="275">
        <v>1</v>
      </c>
      <c r="C12" s="356"/>
      <c r="D12" t="s">
        <v>304</v>
      </c>
      <c r="G12" s="354" t="s">
        <v>1266</v>
      </c>
      <c r="H12" s="350" t="s">
        <v>1261</v>
      </c>
    </row>
    <row r="13" spans="1:17" x14ac:dyDescent="0.4">
      <c r="A13" s="274" t="s">
        <v>305</v>
      </c>
      <c r="B13" s="275">
        <v>1</v>
      </c>
      <c r="C13" s="356"/>
      <c r="D13" t="s">
        <v>306</v>
      </c>
      <c r="G13" s="354"/>
      <c r="H13" s="350" t="s">
        <v>1262</v>
      </c>
    </row>
    <row r="14" spans="1:17" x14ac:dyDescent="0.4">
      <c r="A14" s="274" t="s">
        <v>307</v>
      </c>
      <c r="B14" s="275">
        <v>1</v>
      </c>
      <c r="C14" s="356"/>
      <c r="D14" t="s">
        <v>308</v>
      </c>
      <c r="G14" s="354"/>
      <c r="H14" s="350" t="s">
        <v>1268</v>
      </c>
    </row>
    <row r="15" spans="1:17" x14ac:dyDescent="0.4">
      <c r="A15" s="274" t="s">
        <v>309</v>
      </c>
      <c r="B15" s="275">
        <v>1</v>
      </c>
      <c r="C15" s="356"/>
      <c r="D15" t="s">
        <v>310</v>
      </c>
      <c r="G15" s="354"/>
      <c r="H15" s="350" t="s">
        <v>1298</v>
      </c>
    </row>
    <row r="16" spans="1:17" x14ac:dyDescent="0.4">
      <c r="A16" s="274" t="s">
        <v>311</v>
      </c>
      <c r="B16" s="275">
        <v>0</v>
      </c>
      <c r="C16" s="356"/>
      <c r="D16" t="s">
        <v>1191</v>
      </c>
      <c r="G16" s="354"/>
      <c r="H16" s="350" t="s">
        <v>1263</v>
      </c>
    </row>
    <row r="17" spans="1:8" x14ac:dyDescent="0.4">
      <c r="A17" s="274" t="s">
        <v>1304</v>
      </c>
      <c r="B17" s="275">
        <v>1</v>
      </c>
      <c r="C17" s="356"/>
      <c r="D17" t="s">
        <v>1300</v>
      </c>
      <c r="G17" s="354"/>
      <c r="H17" s="350" t="s">
        <v>1299</v>
      </c>
    </row>
    <row r="18" spans="1:8" x14ac:dyDescent="0.4">
      <c r="A18" s="274" t="s">
        <v>312</v>
      </c>
      <c r="B18" s="275">
        <v>0</v>
      </c>
      <c r="C18" s="356"/>
      <c r="D18" t="s">
        <v>1269</v>
      </c>
      <c r="G18" s="354" t="s">
        <v>1270</v>
      </c>
      <c r="H18" s="350" t="s">
        <v>1271</v>
      </c>
    </row>
    <row r="19" spans="1:8" x14ac:dyDescent="0.4">
      <c r="A19" s="351" t="s">
        <v>313</v>
      </c>
      <c r="B19" s="353">
        <v>1</v>
      </c>
      <c r="C19" s="356" t="s">
        <v>571</v>
      </c>
      <c r="D19" t="s">
        <v>1193</v>
      </c>
      <c r="G19" s="354"/>
      <c r="H19" s="350" t="s">
        <v>1296</v>
      </c>
    </row>
    <row r="20" spans="1:8" x14ac:dyDescent="0.4">
      <c r="A20" s="274" t="s">
        <v>314</v>
      </c>
      <c r="B20" s="276">
        <v>5</v>
      </c>
      <c r="C20" s="356"/>
      <c r="D20" s="28" t="s">
        <v>1315</v>
      </c>
      <c r="G20" s="354"/>
      <c r="H20" s="350" t="s">
        <v>1305</v>
      </c>
    </row>
    <row r="21" spans="1:8" x14ac:dyDescent="0.4">
      <c r="A21" s="274" t="s">
        <v>1384</v>
      </c>
      <c r="B21" s="276">
        <v>0</v>
      </c>
      <c r="C21" s="356"/>
      <c r="D21" s="28" t="s">
        <v>1385</v>
      </c>
      <c r="G21" s="354" t="s">
        <v>1387</v>
      </c>
      <c r="H21" s="350" t="s">
        <v>1386</v>
      </c>
    </row>
    <row r="22" spans="1:8" x14ac:dyDescent="0.4">
      <c r="A22" s="274" t="s">
        <v>315</v>
      </c>
      <c r="B22" s="276">
        <v>0</v>
      </c>
      <c r="C22" s="356"/>
      <c r="D22" s="28" t="s">
        <v>316</v>
      </c>
      <c r="G22" s="354"/>
      <c r="H22" s="350" t="s">
        <v>1274</v>
      </c>
    </row>
    <row r="23" spans="1:8" x14ac:dyDescent="0.4">
      <c r="A23" s="274" t="s">
        <v>317</v>
      </c>
      <c r="B23" s="276">
        <v>0</v>
      </c>
      <c r="C23" s="356"/>
      <c r="D23" s="28" t="s">
        <v>318</v>
      </c>
      <c r="G23" s="354"/>
      <c r="H23" s="350" t="s">
        <v>1285</v>
      </c>
    </row>
    <row r="24" spans="1:8" ht="14.1" x14ac:dyDescent="0.4">
      <c r="A24" s="274" t="s">
        <v>319</v>
      </c>
      <c r="B24" s="276">
        <v>1</v>
      </c>
      <c r="C24" s="356"/>
      <c r="D24" s="292" t="s">
        <v>920</v>
      </c>
      <c r="G24" s="354"/>
      <c r="H24" s="350" t="s">
        <v>1297</v>
      </c>
    </row>
    <row r="25" spans="1:8" x14ac:dyDescent="0.4">
      <c r="A25" s="351" t="s">
        <v>836</v>
      </c>
      <c r="B25" s="352">
        <v>1</v>
      </c>
      <c r="C25" s="356" t="s">
        <v>571</v>
      </c>
      <c r="D25" t="s">
        <v>837</v>
      </c>
      <c r="G25" s="354"/>
      <c r="H25" s="350" t="s">
        <v>1276</v>
      </c>
    </row>
    <row r="26" spans="1:8" x14ac:dyDescent="0.4">
      <c r="A26" s="274" t="s">
        <v>838</v>
      </c>
      <c r="B26" s="276">
        <v>0</v>
      </c>
      <c r="C26" s="356"/>
      <c r="D26" t="s">
        <v>1301</v>
      </c>
      <c r="G26" s="354" t="s">
        <v>1302</v>
      </c>
      <c r="H26" s="350"/>
    </row>
    <row r="27" spans="1:8" x14ac:dyDescent="0.4">
      <c r="A27" s="274" t="s">
        <v>1005</v>
      </c>
      <c r="B27" s="276">
        <v>0</v>
      </c>
      <c r="C27" s="356"/>
      <c r="D27" t="s">
        <v>1139</v>
      </c>
      <c r="G27" s="354"/>
      <c r="H27" s="350" t="s">
        <v>1286</v>
      </c>
    </row>
    <row r="28" spans="1:8" x14ac:dyDescent="0.4">
      <c r="A28" s="274" t="s">
        <v>1018</v>
      </c>
      <c r="B28" s="276">
        <v>0</v>
      </c>
      <c r="C28" s="356"/>
      <c r="D28" t="s">
        <v>1257</v>
      </c>
      <c r="G28" s="354" t="s">
        <v>1264</v>
      </c>
      <c r="H28" s="350" t="s">
        <v>1275</v>
      </c>
    </row>
    <row r="29" spans="1:8" x14ac:dyDescent="0.4">
      <c r="A29" s="274" t="s">
        <v>1137</v>
      </c>
      <c r="B29" s="276">
        <v>1</v>
      </c>
      <c r="C29" s="356"/>
      <c r="D29" t="s">
        <v>1138</v>
      </c>
      <c r="G29" s="354" t="s">
        <v>1381</v>
      </c>
      <c r="H29" s="350" t="s">
        <v>1273</v>
      </c>
    </row>
    <row r="30" spans="1:8" x14ac:dyDescent="0.4">
      <c r="A30" s="274" t="s">
        <v>1524</v>
      </c>
      <c r="B30" s="276">
        <v>0</v>
      </c>
      <c r="C30" s="356"/>
      <c r="D30" s="354" t="s">
        <v>1525</v>
      </c>
      <c r="G30" s="354"/>
      <c r="H30" s="350"/>
    </row>
    <row r="31" spans="1:8" x14ac:dyDescent="0.4">
      <c r="A31" s="274" t="s">
        <v>1218</v>
      </c>
      <c r="B31" s="276">
        <v>1</v>
      </c>
      <c r="C31" s="356"/>
      <c r="D31" t="s">
        <v>1219</v>
      </c>
      <c r="G31" s="354"/>
      <c r="H31" s="350"/>
    </row>
    <row r="32" spans="1:8" x14ac:dyDescent="0.4">
      <c r="A32" s="274" t="s">
        <v>1223</v>
      </c>
      <c r="B32" s="276">
        <v>0</v>
      </c>
      <c r="C32" s="356"/>
      <c r="D32" t="s">
        <v>1224</v>
      </c>
      <c r="G32" s="354"/>
      <c r="H32" s="350" t="s">
        <v>1284</v>
      </c>
    </row>
    <row r="33" spans="1:8" x14ac:dyDescent="0.4">
      <c r="A33" s="274" t="s">
        <v>1391</v>
      </c>
      <c r="B33" s="276">
        <v>1</v>
      </c>
      <c r="C33" s="356"/>
      <c r="D33" t="s">
        <v>1392</v>
      </c>
      <c r="G33" s="354" t="s">
        <v>1394</v>
      </c>
      <c r="H33" s="350" t="s">
        <v>1393</v>
      </c>
    </row>
    <row r="34" spans="1:8" ht="12.6" x14ac:dyDescent="0.45">
      <c r="A34" s="274" t="s">
        <v>1228</v>
      </c>
      <c r="B34" s="276">
        <v>100</v>
      </c>
      <c r="C34" s="356"/>
      <c r="D34" t="s">
        <v>1230</v>
      </c>
      <c r="G34" s="354" t="s">
        <v>1309</v>
      </c>
      <c r="H34" s="350" t="s">
        <v>1311</v>
      </c>
    </row>
    <row r="35" spans="1:8" x14ac:dyDescent="0.4">
      <c r="A35" s="274"/>
      <c r="B35" s="276"/>
      <c r="C35" s="356"/>
      <c r="D35" t="s">
        <v>1308</v>
      </c>
      <c r="G35" s="354" t="s">
        <v>1310</v>
      </c>
      <c r="H35" s="350"/>
    </row>
    <row r="36" spans="1:8" x14ac:dyDescent="0.4">
      <c r="A36" s="274" t="s">
        <v>1229</v>
      </c>
      <c r="B36" s="276">
        <v>1</v>
      </c>
      <c r="C36" s="356"/>
      <c r="D36" t="s">
        <v>1231</v>
      </c>
      <c r="G36" s="354"/>
      <c r="H36" s="350" t="s">
        <v>1303</v>
      </c>
    </row>
    <row r="37" spans="1:8" x14ac:dyDescent="0.4">
      <c r="A37" s="274"/>
      <c r="B37" s="276"/>
      <c r="C37" s="356"/>
      <c r="G37" s="354"/>
      <c r="H37" s="350"/>
    </row>
    <row r="38" spans="1:8" x14ac:dyDescent="0.4">
      <c r="A38" s="274" t="s">
        <v>1019</v>
      </c>
      <c r="B38" s="276">
        <v>2</v>
      </c>
      <c r="C38" s="356"/>
      <c r="D38" t="s">
        <v>621</v>
      </c>
      <c r="G38" s="354"/>
      <c r="H38" s="350"/>
    </row>
    <row r="39" spans="1:8" x14ac:dyDescent="0.4">
      <c r="A39" s="277">
        <v>123</v>
      </c>
      <c r="B39" s="276">
        <v>1995</v>
      </c>
      <c r="C39" s="356"/>
      <c r="D39" s="3" t="s">
        <v>620</v>
      </c>
      <c r="G39" s="354"/>
      <c r="H39" s="350"/>
    </row>
    <row r="40" spans="1:8" x14ac:dyDescent="0.4">
      <c r="A40" s="277">
        <v>225</v>
      </c>
      <c r="B40" s="276">
        <v>1996</v>
      </c>
      <c r="C40" s="356"/>
      <c r="D40" s="28"/>
      <c r="G40" s="354"/>
    </row>
    <row r="41" spans="1:8" ht="12.6" thickBot="1" x14ac:dyDescent="0.45">
      <c r="A41" s="274" t="s">
        <v>272</v>
      </c>
      <c r="B41" s="278"/>
      <c r="C41" s="356"/>
      <c r="D41" s="28"/>
    </row>
    <row r="42" spans="1:8" x14ac:dyDescent="0.4">
      <c r="D42" s="28"/>
    </row>
    <row r="43" spans="1:8" x14ac:dyDescent="0.4">
      <c r="A43" s="23" t="s">
        <v>320</v>
      </c>
      <c r="D43" s="28"/>
    </row>
    <row r="44" spans="1:8" x14ac:dyDescent="0.4">
      <c r="A44" t="s">
        <v>1390</v>
      </c>
    </row>
    <row r="45" spans="1:8" x14ac:dyDescent="0.4">
      <c r="A45" s="85" t="s">
        <v>839</v>
      </c>
    </row>
    <row r="46" spans="1:8" x14ac:dyDescent="0.4">
      <c r="A46" s="3" t="s">
        <v>782</v>
      </c>
    </row>
    <row r="47" spans="1:8" x14ac:dyDescent="0.4">
      <c r="A47" t="s">
        <v>1003</v>
      </c>
    </row>
    <row r="48" spans="1:8" x14ac:dyDescent="0.4">
      <c r="A48" t="s">
        <v>1232</v>
      </c>
    </row>
    <row r="50" spans="1:2" x14ac:dyDescent="0.4">
      <c r="A50" s="3" t="s">
        <v>1293</v>
      </c>
    </row>
    <row r="51" spans="1:2" ht="14.1" x14ac:dyDescent="0.5">
      <c r="A51" t="s">
        <v>1272</v>
      </c>
      <c r="B51" s="357" t="s">
        <v>1279</v>
      </c>
    </row>
    <row r="52" spans="1:2" x14ac:dyDescent="0.4">
      <c r="A52" t="s">
        <v>1277</v>
      </c>
      <c r="B52" t="s">
        <v>1278</v>
      </c>
    </row>
    <row r="53" spans="1:2" x14ac:dyDescent="0.4">
      <c r="A53" t="s">
        <v>1280</v>
      </c>
      <c r="B53" t="s">
        <v>1281</v>
      </c>
    </row>
    <row r="54" spans="1:2" x14ac:dyDescent="0.4">
      <c r="A54" t="s">
        <v>1282</v>
      </c>
      <c r="B54" t="s">
        <v>1283</v>
      </c>
    </row>
    <row r="55" spans="1:2" x14ac:dyDescent="0.4">
      <c r="A55" t="s">
        <v>1287</v>
      </c>
      <c r="B55" t="s">
        <v>1288</v>
      </c>
    </row>
    <row r="56" spans="1:2" x14ac:dyDescent="0.4">
      <c r="A56" t="s">
        <v>1289</v>
      </c>
      <c r="B56" t="s">
        <v>1290</v>
      </c>
    </row>
    <row r="57" spans="1:2" x14ac:dyDescent="0.4">
      <c r="A57" t="s">
        <v>1291</v>
      </c>
      <c r="B57" t="s">
        <v>1292</v>
      </c>
    </row>
    <row r="58" spans="1:2" x14ac:dyDescent="0.4">
      <c r="A58" t="s">
        <v>1294</v>
      </c>
      <c r="B58" t="s">
        <v>1295</v>
      </c>
    </row>
    <row r="59" spans="1:2" x14ac:dyDescent="0.4">
      <c r="A59" t="s">
        <v>1388</v>
      </c>
      <c r="B59" t="s">
        <v>1389</v>
      </c>
    </row>
  </sheetData>
  <sheetProtection selectLockedCells="1" selectUnlockedCells="1"/>
  <pageMargins left="0.78749999999999998" right="0.78749999999999998" top="1.0527777777777778" bottom="1.0527777777777778" header="0.78749999999999998" footer="0.78749999999999998"/>
  <pageSetup paperSize="9" firstPageNumber="0" orientation="portrait" horizontalDpi="300" verticalDpi="300" r:id="rId1"/>
  <headerFooter alignWithMargins="0">
    <oddHeader>&amp;C&amp;"Times New Roman,Normal"&amp;12&amp;A</oddHeader>
    <oddFooter>&amp;C&amp;"Times New Roman,Normal"&amp;12Page &amp;P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8000"/>
  </sheetPr>
  <dimension ref="A1:C14"/>
  <sheetViews>
    <sheetView workbookViewId="0">
      <selection activeCell="D19" sqref="D19"/>
    </sheetView>
  </sheetViews>
  <sheetFormatPr baseColWidth="10" defaultRowHeight="12.3" x14ac:dyDescent="0.4"/>
  <sheetData>
    <row r="1" spans="1:3" x14ac:dyDescent="0.4">
      <c r="A1" s="1">
        <v>40940</v>
      </c>
    </row>
    <row r="3" spans="1:3" x14ac:dyDescent="0.4">
      <c r="A3" t="s">
        <v>404</v>
      </c>
    </row>
    <row r="4" spans="1:3" x14ac:dyDescent="0.4">
      <c r="A4" t="s">
        <v>405</v>
      </c>
    </row>
    <row r="5" spans="1:3" x14ac:dyDescent="0.4">
      <c r="A5" t="s">
        <v>406</v>
      </c>
    </row>
    <row r="6" spans="1:3" x14ac:dyDescent="0.4">
      <c r="B6" t="s">
        <v>407</v>
      </c>
      <c r="C6" t="s">
        <v>408</v>
      </c>
    </row>
    <row r="7" spans="1:3" x14ac:dyDescent="0.4">
      <c r="B7" t="s">
        <v>409</v>
      </c>
      <c r="C7" t="s">
        <v>410</v>
      </c>
    </row>
    <row r="8" spans="1:3" x14ac:dyDescent="0.4">
      <c r="B8" t="s">
        <v>411</v>
      </c>
      <c r="C8" t="s">
        <v>412</v>
      </c>
    </row>
    <row r="11" spans="1:3" x14ac:dyDescent="0.4">
      <c r="A11" s="125">
        <v>1254789</v>
      </c>
      <c r="C11" t="s">
        <v>413</v>
      </c>
    </row>
    <row r="12" spans="1:3" x14ac:dyDescent="0.4">
      <c r="A12" s="125">
        <v>98562</v>
      </c>
      <c r="C12" t="s">
        <v>414</v>
      </c>
    </row>
    <row r="13" spans="1:3" x14ac:dyDescent="0.4">
      <c r="A13" s="125">
        <v>564841</v>
      </c>
      <c r="C13" t="s">
        <v>415</v>
      </c>
    </row>
    <row r="14" spans="1:3" x14ac:dyDescent="0.4">
      <c r="A14" s="125" t="s">
        <v>272</v>
      </c>
      <c r="C14" t="s">
        <v>416</v>
      </c>
    </row>
  </sheetData>
  <sheetProtection selectLockedCells="1" selectUnlockedCells="1"/>
  <pageMargins left="0.7" right="0.7" top="0.75" bottom="0.75" header="0.51180555555555551" footer="0.51180555555555551"/>
  <pageSetup paperSize="9" firstPageNumber="0" orientation="portrait"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008000"/>
  </sheetPr>
  <dimension ref="A1:M339"/>
  <sheetViews>
    <sheetView zoomScale="115" zoomScaleNormal="115" workbookViewId="0">
      <selection activeCell="G5" sqref="G5"/>
    </sheetView>
  </sheetViews>
  <sheetFormatPr baseColWidth="10" defaultRowHeight="12.3" x14ac:dyDescent="0.4"/>
  <cols>
    <col min="1" max="1" width="17.109375" customWidth="1"/>
    <col min="6" max="6" width="17.5546875" customWidth="1"/>
  </cols>
  <sheetData>
    <row r="1" spans="1:8" x14ac:dyDescent="0.4">
      <c r="A1" s="3" t="s">
        <v>101</v>
      </c>
      <c r="B1" t="s">
        <v>1431</v>
      </c>
      <c r="F1" t="s">
        <v>0</v>
      </c>
      <c r="G1" s="34">
        <v>45418</v>
      </c>
      <c r="H1" t="s">
        <v>783</v>
      </c>
    </row>
    <row r="2" spans="1:8" x14ac:dyDescent="0.4">
      <c r="A2" s="3" t="s">
        <v>102</v>
      </c>
      <c r="B2" t="s">
        <v>322</v>
      </c>
      <c r="G2" s="3" t="s">
        <v>1433</v>
      </c>
    </row>
    <row r="3" spans="1:8" x14ac:dyDescent="0.4">
      <c r="A3" s="3" t="s">
        <v>127</v>
      </c>
      <c r="B3" t="s">
        <v>128</v>
      </c>
      <c r="G3" t="s">
        <v>1207</v>
      </c>
    </row>
    <row r="4" spans="1:8" x14ac:dyDescent="0.4">
      <c r="A4" s="27" t="s">
        <v>103</v>
      </c>
      <c r="G4" s="14" t="s">
        <v>1443</v>
      </c>
    </row>
    <row r="5" spans="1:8" x14ac:dyDescent="0.4">
      <c r="A5" s="359" t="s">
        <v>1307</v>
      </c>
      <c r="G5" s="14"/>
    </row>
    <row r="6" spans="1:8" x14ac:dyDescent="0.4">
      <c r="A6" s="3" t="s">
        <v>104</v>
      </c>
      <c r="D6" s="3"/>
    </row>
    <row r="7" spans="1:8" x14ac:dyDescent="0.4">
      <c r="A7" s="83" t="s">
        <v>323</v>
      </c>
      <c r="B7" s="35">
        <v>2</v>
      </c>
      <c r="C7" s="35"/>
      <c r="D7" s="35"/>
      <c r="E7" s="36"/>
      <c r="G7" t="s">
        <v>324</v>
      </c>
    </row>
    <row r="8" spans="1:8" x14ac:dyDescent="0.4">
      <c r="A8" s="86" t="s">
        <v>276</v>
      </c>
      <c r="B8" s="38">
        <v>0</v>
      </c>
      <c r="C8" s="38">
        <v>0</v>
      </c>
      <c r="D8" s="38">
        <v>0</v>
      </c>
      <c r="E8" s="39">
        <v>10</v>
      </c>
    </row>
    <row r="9" spans="1:8" x14ac:dyDescent="0.4">
      <c r="A9" s="86" t="s">
        <v>276</v>
      </c>
      <c r="B9" s="38">
        <v>1</v>
      </c>
      <c r="C9" s="38">
        <v>0</v>
      </c>
      <c r="D9" s="38">
        <v>365</v>
      </c>
      <c r="E9" s="39">
        <v>1</v>
      </c>
    </row>
    <row r="10" spans="1:8" x14ac:dyDescent="0.4">
      <c r="A10" s="86" t="s">
        <v>276</v>
      </c>
      <c r="B10" s="38">
        <v>1</v>
      </c>
      <c r="C10" s="38">
        <v>1</v>
      </c>
      <c r="D10" s="38">
        <v>365</v>
      </c>
      <c r="E10" s="39">
        <v>22</v>
      </c>
    </row>
    <row r="11" spans="1:8" x14ac:dyDescent="0.4">
      <c r="A11" s="86" t="s">
        <v>275</v>
      </c>
      <c r="B11" s="38">
        <v>1</v>
      </c>
      <c r="C11" s="38">
        <v>2</v>
      </c>
      <c r="D11" s="38">
        <v>222</v>
      </c>
      <c r="E11" s="39">
        <v>56</v>
      </c>
    </row>
    <row r="12" spans="1:8" x14ac:dyDescent="0.4">
      <c r="A12" s="86" t="s">
        <v>275</v>
      </c>
      <c r="B12" s="38">
        <v>1</v>
      </c>
      <c r="C12" s="38">
        <v>3</v>
      </c>
      <c r="D12" s="38">
        <v>300</v>
      </c>
      <c r="E12" s="39">
        <v>1200</v>
      </c>
    </row>
    <row r="13" spans="1:8" x14ac:dyDescent="0.4">
      <c r="A13" s="86" t="s">
        <v>275</v>
      </c>
      <c r="B13" s="38">
        <v>1</v>
      </c>
      <c r="C13" s="38">
        <v>4</v>
      </c>
      <c r="D13" s="38">
        <v>365</v>
      </c>
      <c r="E13" s="39">
        <v>1</v>
      </c>
    </row>
    <row r="14" spans="1:8" x14ac:dyDescent="0.4">
      <c r="A14" s="86" t="s">
        <v>275</v>
      </c>
      <c r="B14" s="38">
        <v>1</v>
      </c>
      <c r="C14" s="38">
        <v>5</v>
      </c>
      <c r="D14" s="38">
        <v>456</v>
      </c>
      <c r="E14" s="39">
        <v>33</v>
      </c>
    </row>
    <row r="15" spans="1:8" x14ac:dyDescent="0.4">
      <c r="A15" s="86" t="s">
        <v>275</v>
      </c>
      <c r="B15" s="38">
        <v>1</v>
      </c>
      <c r="C15" s="38">
        <v>6</v>
      </c>
      <c r="D15" s="38">
        <v>365</v>
      </c>
      <c r="E15" s="39">
        <v>509</v>
      </c>
    </row>
    <row r="16" spans="1:8" x14ac:dyDescent="0.4">
      <c r="A16" s="86" t="s">
        <v>275</v>
      </c>
      <c r="B16" s="38">
        <v>1</v>
      </c>
      <c r="C16" s="38">
        <v>7</v>
      </c>
      <c r="D16" s="38">
        <v>365</v>
      </c>
      <c r="E16" s="39">
        <v>1</v>
      </c>
    </row>
    <row r="17" spans="1:7" x14ac:dyDescent="0.4">
      <c r="A17" s="86" t="s">
        <v>275</v>
      </c>
      <c r="B17" s="38">
        <v>1</v>
      </c>
      <c r="C17" s="38">
        <v>8</v>
      </c>
      <c r="D17" s="38">
        <v>365</v>
      </c>
      <c r="E17" s="39">
        <v>1</v>
      </c>
    </row>
    <row r="18" spans="1:7" x14ac:dyDescent="0.4">
      <c r="A18" s="87" t="s">
        <v>275</v>
      </c>
      <c r="B18" s="88">
        <v>1</v>
      </c>
      <c r="C18" s="88">
        <v>9</v>
      </c>
      <c r="D18" s="88">
        <v>365</v>
      </c>
      <c r="E18" s="84">
        <v>1</v>
      </c>
    </row>
    <row r="19" spans="1:7" x14ac:dyDescent="0.4">
      <c r="A19" s="38" t="s">
        <v>272</v>
      </c>
      <c r="B19" s="38"/>
      <c r="C19" s="38"/>
      <c r="D19" s="38"/>
      <c r="E19" s="38"/>
      <c r="G19" t="s">
        <v>325</v>
      </c>
    </row>
    <row r="21" spans="1:7" x14ac:dyDescent="0.4">
      <c r="A21" s="89" t="s">
        <v>326</v>
      </c>
      <c r="B21" s="54"/>
      <c r="C21" s="54"/>
      <c r="D21" s="54"/>
      <c r="E21" s="54"/>
      <c r="F21" s="54"/>
    </row>
    <row r="22" spans="1:7" x14ac:dyDescent="0.4">
      <c r="A22" s="54"/>
      <c r="B22" s="90" t="s">
        <v>327</v>
      </c>
      <c r="C22" s="54"/>
      <c r="D22" s="54"/>
      <c r="E22" s="54"/>
      <c r="F22" s="54"/>
    </row>
    <row r="23" spans="1:7" x14ac:dyDescent="0.4">
      <c r="A23" s="54"/>
      <c r="B23" s="54"/>
      <c r="C23" s="90" t="s">
        <v>328</v>
      </c>
      <c r="D23" s="54"/>
      <c r="E23" s="54"/>
      <c r="F23" s="54"/>
    </row>
    <row r="24" spans="1:7" x14ac:dyDescent="0.4">
      <c r="A24" s="54"/>
      <c r="B24" s="54"/>
      <c r="C24" s="54"/>
      <c r="D24" s="90" t="s">
        <v>329</v>
      </c>
      <c r="E24" s="54"/>
      <c r="F24" s="54"/>
    </row>
    <row r="25" spans="1:7" x14ac:dyDescent="0.4">
      <c r="A25" s="54"/>
      <c r="B25" s="54"/>
      <c r="C25" s="54"/>
      <c r="D25" s="54"/>
      <c r="E25" s="90" t="s">
        <v>330</v>
      </c>
      <c r="F25" s="54"/>
    </row>
    <row r="26" spans="1:7" x14ac:dyDescent="0.4">
      <c r="A26" s="54"/>
      <c r="B26" s="54"/>
      <c r="C26" s="54"/>
      <c r="D26" s="54"/>
      <c r="E26" s="54"/>
      <c r="F26" s="54"/>
    </row>
    <row r="27" spans="1:7" x14ac:dyDescent="0.4">
      <c r="A27" s="3" t="s">
        <v>331</v>
      </c>
      <c r="B27" s="54"/>
      <c r="C27" s="54"/>
      <c r="D27" s="54"/>
      <c r="E27" s="54"/>
      <c r="F27" s="54"/>
    </row>
    <row r="28" spans="1:7" x14ac:dyDescent="0.4">
      <c r="A28" s="3" t="s">
        <v>332</v>
      </c>
      <c r="B28" s="54"/>
      <c r="C28" s="54"/>
      <c r="D28" s="54"/>
      <c r="E28" s="54"/>
      <c r="F28" s="54"/>
    </row>
    <row r="29" spans="1:7" x14ac:dyDescent="0.4">
      <c r="A29" t="s">
        <v>333</v>
      </c>
    </row>
    <row r="30" spans="1:7" x14ac:dyDescent="0.4">
      <c r="A30" t="s">
        <v>1208</v>
      </c>
    </row>
    <row r="33" spans="1:13" x14ac:dyDescent="0.4">
      <c r="A33" t="s">
        <v>334</v>
      </c>
      <c r="B33" t="s">
        <v>335</v>
      </c>
    </row>
    <row r="34" spans="1:13" x14ac:dyDescent="0.4">
      <c r="L34" t="s">
        <v>336</v>
      </c>
    </row>
    <row r="35" spans="1:13" x14ac:dyDescent="0.4">
      <c r="A35" s="83" t="s">
        <v>323</v>
      </c>
      <c r="B35" s="35">
        <v>16</v>
      </c>
      <c r="C35" s="35"/>
      <c r="D35" s="35"/>
      <c r="E35" s="36"/>
      <c r="J35" s="91" t="s">
        <v>275</v>
      </c>
      <c r="K35" s="92">
        <v>2.2999999999999998</v>
      </c>
      <c r="L35" s="93">
        <v>434.78260869565219</v>
      </c>
      <c r="M35" s="54"/>
    </row>
    <row r="36" spans="1:13" x14ac:dyDescent="0.4">
      <c r="A36" s="86" t="s">
        <v>275</v>
      </c>
      <c r="B36" s="38">
        <v>0</v>
      </c>
      <c r="C36" s="38">
        <v>0</v>
      </c>
      <c r="D36" s="38">
        <v>0</v>
      </c>
      <c r="E36" s="38">
        <f>435*2</f>
        <v>870</v>
      </c>
      <c r="J36" s="94" t="s">
        <v>337</v>
      </c>
      <c r="K36" s="92">
        <v>0.38</v>
      </c>
      <c r="L36" s="93">
        <v>2631.5789473684208</v>
      </c>
      <c r="M36" s="54"/>
    </row>
    <row r="37" spans="1:13" x14ac:dyDescent="0.4">
      <c r="A37" s="86" t="s">
        <v>275</v>
      </c>
      <c r="B37" s="38">
        <v>0</v>
      </c>
      <c r="C37" s="38">
        <v>1</v>
      </c>
      <c r="D37" s="38">
        <v>182</v>
      </c>
      <c r="E37" s="39">
        <v>45</v>
      </c>
      <c r="J37" s="95" t="s">
        <v>338</v>
      </c>
      <c r="K37" s="92">
        <v>18.5</v>
      </c>
      <c r="L37" s="93">
        <v>54.054054054054056</v>
      </c>
      <c r="M37" s="54"/>
    </row>
    <row r="38" spans="1:13" x14ac:dyDescent="0.4">
      <c r="A38" s="86" t="s">
        <v>275</v>
      </c>
      <c r="B38" s="38">
        <v>1</v>
      </c>
      <c r="C38" s="38">
        <v>1</v>
      </c>
      <c r="D38" s="38">
        <v>365</v>
      </c>
      <c r="E38" s="39">
        <v>45</v>
      </c>
      <c r="J38" s="95" t="s">
        <v>276</v>
      </c>
      <c r="K38" s="92">
        <v>0.14000000000000001</v>
      </c>
      <c r="L38" s="93">
        <v>7142.8571428571422</v>
      </c>
      <c r="M38" s="54"/>
    </row>
    <row r="39" spans="1:13" x14ac:dyDescent="0.4">
      <c r="A39" s="86" t="s">
        <v>275</v>
      </c>
      <c r="B39" s="38">
        <v>0</v>
      </c>
      <c r="C39" s="38">
        <v>2</v>
      </c>
      <c r="D39" s="38">
        <v>182</v>
      </c>
      <c r="E39" s="39">
        <v>45</v>
      </c>
      <c r="J39" s="95" t="s">
        <v>339</v>
      </c>
      <c r="K39" s="92">
        <v>0.56000000000000005</v>
      </c>
      <c r="L39" s="93">
        <v>1785.7142857142856</v>
      </c>
      <c r="M39" s="54"/>
    </row>
    <row r="40" spans="1:13" x14ac:dyDescent="0.4">
      <c r="A40" s="86" t="s">
        <v>275</v>
      </c>
      <c r="B40" s="38">
        <v>1</v>
      </c>
      <c r="C40" s="38">
        <v>2</v>
      </c>
      <c r="D40" s="38">
        <v>365</v>
      </c>
      <c r="E40" s="39">
        <v>45</v>
      </c>
      <c r="J40" s="96" t="s">
        <v>340</v>
      </c>
      <c r="K40" s="97">
        <v>2.2400000000000002</v>
      </c>
      <c r="L40" s="93">
        <v>446.42857142857139</v>
      </c>
      <c r="M40" s="54"/>
    </row>
    <row r="41" spans="1:13" x14ac:dyDescent="0.4">
      <c r="A41" s="86" t="s">
        <v>275</v>
      </c>
      <c r="B41" s="38">
        <v>0</v>
      </c>
      <c r="C41" s="38">
        <v>3</v>
      </c>
      <c r="D41" s="38">
        <v>182</v>
      </c>
      <c r="E41" s="39">
        <v>45</v>
      </c>
      <c r="J41" s="95" t="s">
        <v>341</v>
      </c>
      <c r="K41" s="92">
        <v>7.4</v>
      </c>
      <c r="L41" s="93">
        <v>135.13513513513513</v>
      </c>
      <c r="M41" s="54"/>
    </row>
    <row r="42" spans="1:13" x14ac:dyDescent="0.4">
      <c r="A42" s="86" t="s">
        <v>275</v>
      </c>
      <c r="B42" s="38">
        <v>1</v>
      </c>
      <c r="C42" s="38">
        <v>3</v>
      </c>
      <c r="D42" s="38">
        <v>365</v>
      </c>
      <c r="E42" s="39">
        <v>45</v>
      </c>
      <c r="J42" s="95" t="s">
        <v>342</v>
      </c>
      <c r="K42" s="92">
        <v>2.1</v>
      </c>
      <c r="L42" s="93">
        <v>476.19047619047615</v>
      </c>
      <c r="M42" s="54"/>
    </row>
    <row r="43" spans="1:13" x14ac:dyDescent="0.4">
      <c r="A43" s="86" t="s">
        <v>275</v>
      </c>
      <c r="B43" s="38">
        <v>0</v>
      </c>
      <c r="C43" s="38">
        <v>4</v>
      </c>
      <c r="D43" s="38">
        <v>182</v>
      </c>
      <c r="E43" s="39">
        <v>45</v>
      </c>
      <c r="J43" s="98" t="s">
        <v>343</v>
      </c>
      <c r="K43" s="97">
        <v>1.52</v>
      </c>
      <c r="L43" s="93">
        <v>657.8947368421052</v>
      </c>
      <c r="M43" s="54"/>
    </row>
    <row r="44" spans="1:13" x14ac:dyDescent="0.4">
      <c r="A44" s="86" t="s">
        <v>275</v>
      </c>
      <c r="B44" s="38">
        <v>1</v>
      </c>
      <c r="C44" s="38">
        <v>4</v>
      </c>
      <c r="D44" s="38">
        <v>365</v>
      </c>
      <c r="E44" s="39">
        <v>45</v>
      </c>
      <c r="J44" s="96" t="s">
        <v>344</v>
      </c>
      <c r="K44" s="97">
        <v>6.52</v>
      </c>
      <c r="L44" s="93">
        <v>153.37423312883436</v>
      </c>
      <c r="M44" s="54"/>
    </row>
    <row r="45" spans="1:13" x14ac:dyDescent="0.4">
      <c r="A45" s="86" t="s">
        <v>275</v>
      </c>
      <c r="B45" s="38">
        <v>0</v>
      </c>
      <c r="C45" s="38">
        <v>5</v>
      </c>
      <c r="D45" s="38">
        <v>182</v>
      </c>
      <c r="E45" s="39">
        <v>45</v>
      </c>
      <c r="J45" s="94" t="s">
        <v>345</v>
      </c>
      <c r="K45" s="92">
        <v>1.9</v>
      </c>
      <c r="L45" s="93">
        <v>526.31578947368428</v>
      </c>
      <c r="M45" s="54"/>
    </row>
    <row r="46" spans="1:13" x14ac:dyDescent="0.4">
      <c r="A46" s="86" t="s">
        <v>275</v>
      </c>
      <c r="B46" s="38">
        <v>1</v>
      </c>
      <c r="C46" s="38">
        <v>5</v>
      </c>
      <c r="D46" s="38">
        <v>365</v>
      </c>
      <c r="E46" s="39">
        <v>45</v>
      </c>
      <c r="J46" s="96" t="s">
        <v>346</v>
      </c>
      <c r="K46" s="99">
        <v>0.26</v>
      </c>
      <c r="L46" s="93">
        <v>3846.1538461538462</v>
      </c>
      <c r="M46" s="54"/>
    </row>
    <row r="47" spans="1:13" x14ac:dyDescent="0.4">
      <c r="A47" s="86" t="s">
        <v>275</v>
      </c>
      <c r="B47" s="38">
        <v>0</v>
      </c>
      <c r="C47" s="38">
        <v>6</v>
      </c>
      <c r="D47" s="38">
        <v>182</v>
      </c>
      <c r="E47" s="39">
        <v>45</v>
      </c>
      <c r="J47" s="98" t="s">
        <v>347</v>
      </c>
      <c r="K47" s="92">
        <v>0.8</v>
      </c>
      <c r="L47" s="93">
        <v>1250</v>
      </c>
      <c r="M47" s="54"/>
    </row>
    <row r="48" spans="1:13" x14ac:dyDescent="0.4">
      <c r="A48" s="86" t="s">
        <v>275</v>
      </c>
      <c r="B48" s="38">
        <v>1</v>
      </c>
      <c r="C48" s="38">
        <v>6</v>
      </c>
      <c r="D48" s="38">
        <v>365</v>
      </c>
      <c r="E48" s="39">
        <v>45</v>
      </c>
      <c r="J48" s="98" t="s">
        <v>348</v>
      </c>
      <c r="K48" s="99">
        <v>0.3</v>
      </c>
      <c r="L48" s="93">
        <v>3333.3333333333335</v>
      </c>
      <c r="M48" s="54"/>
    </row>
    <row r="49" spans="1:13" x14ac:dyDescent="0.4">
      <c r="A49" s="86" t="s">
        <v>275</v>
      </c>
      <c r="B49" s="38">
        <v>0</v>
      </c>
      <c r="C49" s="38">
        <v>7</v>
      </c>
      <c r="D49" s="38">
        <v>182</v>
      </c>
      <c r="E49" s="39">
        <v>45</v>
      </c>
      <c r="J49" s="98" t="s">
        <v>349</v>
      </c>
      <c r="K49" s="92">
        <v>0.4</v>
      </c>
      <c r="L49" s="93">
        <v>2500</v>
      </c>
      <c r="M49" s="54"/>
    </row>
    <row r="50" spans="1:13" x14ac:dyDescent="0.4">
      <c r="A50" s="86" t="s">
        <v>275</v>
      </c>
      <c r="B50" s="38">
        <v>1</v>
      </c>
      <c r="C50" s="38">
        <v>7</v>
      </c>
      <c r="D50" s="38">
        <v>365</v>
      </c>
      <c r="E50" s="39">
        <v>45</v>
      </c>
      <c r="J50" s="95" t="s">
        <v>350</v>
      </c>
      <c r="K50" s="92">
        <v>3.5</v>
      </c>
      <c r="L50" s="93">
        <v>285.71428571428572</v>
      </c>
      <c r="M50" s="54"/>
    </row>
    <row r="51" spans="1:13" x14ac:dyDescent="0.4">
      <c r="A51" s="86" t="s">
        <v>275</v>
      </c>
      <c r="B51" s="38">
        <v>0</v>
      </c>
      <c r="C51" s="38">
        <v>8</v>
      </c>
      <c r="D51" s="38">
        <v>182</v>
      </c>
      <c r="E51" s="39">
        <v>45</v>
      </c>
      <c r="J51" s="100" t="s">
        <v>351</v>
      </c>
      <c r="K51" s="101">
        <v>0.67</v>
      </c>
      <c r="L51" s="93">
        <v>1492.5373134328358</v>
      </c>
      <c r="M51" s="54"/>
    </row>
    <row r="52" spans="1:13" x14ac:dyDescent="0.4">
      <c r="A52" s="86" t="s">
        <v>275</v>
      </c>
      <c r="B52" s="38">
        <v>1</v>
      </c>
      <c r="C52" s="38">
        <v>8</v>
      </c>
      <c r="D52" s="38">
        <v>365</v>
      </c>
      <c r="E52" s="39">
        <v>45</v>
      </c>
      <c r="J52" s="102"/>
      <c r="K52" s="103"/>
      <c r="L52" s="54"/>
      <c r="M52" s="54"/>
    </row>
    <row r="53" spans="1:13" x14ac:dyDescent="0.4">
      <c r="A53" s="86" t="s">
        <v>275</v>
      </c>
      <c r="B53" s="38">
        <v>0</v>
      </c>
      <c r="C53" s="38">
        <v>9</v>
      </c>
      <c r="D53" s="38">
        <v>182</v>
      </c>
      <c r="E53" s="39">
        <v>45</v>
      </c>
      <c r="J53" s="104"/>
      <c r="K53" s="105"/>
      <c r="L53" s="54"/>
      <c r="M53" s="54"/>
    </row>
    <row r="54" spans="1:13" x14ac:dyDescent="0.4">
      <c r="A54" s="86" t="s">
        <v>275</v>
      </c>
      <c r="B54" s="38">
        <v>1</v>
      </c>
      <c r="C54" s="38">
        <v>9</v>
      </c>
      <c r="D54" s="38">
        <v>365</v>
      </c>
      <c r="E54" s="39">
        <v>45</v>
      </c>
      <c r="J54" s="54"/>
    </row>
    <row r="55" spans="1:13" x14ac:dyDescent="0.4">
      <c r="A55" s="86" t="s">
        <v>337</v>
      </c>
      <c r="B55" s="38">
        <v>0</v>
      </c>
      <c r="C55" s="38">
        <v>0</v>
      </c>
      <c r="D55" s="38">
        <v>0</v>
      </c>
      <c r="E55" s="39">
        <f>2632*2</f>
        <v>5264</v>
      </c>
      <c r="J55" s="54"/>
    </row>
    <row r="56" spans="1:13" x14ac:dyDescent="0.4">
      <c r="A56" s="86" t="s">
        <v>337</v>
      </c>
      <c r="B56" s="38">
        <v>0</v>
      </c>
      <c r="C56" s="38">
        <v>1</v>
      </c>
      <c r="D56" s="38">
        <v>182</v>
      </c>
      <c r="E56" s="84">
        <v>263</v>
      </c>
      <c r="J56" s="54"/>
    </row>
    <row r="57" spans="1:13" x14ac:dyDescent="0.4">
      <c r="A57" s="86" t="s">
        <v>337</v>
      </c>
      <c r="B57" s="38">
        <v>1</v>
      </c>
      <c r="C57" s="38">
        <v>1</v>
      </c>
      <c r="D57" s="38">
        <v>365</v>
      </c>
      <c r="E57" s="84">
        <v>263</v>
      </c>
      <c r="J57" s="54"/>
    </row>
    <row r="58" spans="1:13" x14ac:dyDescent="0.4">
      <c r="A58" s="86" t="s">
        <v>337</v>
      </c>
      <c r="B58" s="38">
        <v>0</v>
      </c>
      <c r="C58" s="38">
        <v>2</v>
      </c>
      <c r="D58" s="38">
        <v>182</v>
      </c>
      <c r="E58" s="84">
        <v>263</v>
      </c>
      <c r="J58" s="54"/>
    </row>
    <row r="59" spans="1:13" x14ac:dyDescent="0.4">
      <c r="A59" s="86" t="s">
        <v>337</v>
      </c>
      <c r="B59" s="38">
        <v>1</v>
      </c>
      <c r="C59" s="38">
        <v>2</v>
      </c>
      <c r="D59" s="38">
        <v>365</v>
      </c>
      <c r="E59" s="84">
        <v>263</v>
      </c>
      <c r="J59" s="54"/>
    </row>
    <row r="60" spans="1:13" x14ac:dyDescent="0.4">
      <c r="A60" s="86" t="s">
        <v>337</v>
      </c>
      <c r="B60" s="38">
        <v>0</v>
      </c>
      <c r="C60" s="38">
        <v>3</v>
      </c>
      <c r="D60" s="38">
        <v>182</v>
      </c>
      <c r="E60" s="84">
        <v>263</v>
      </c>
      <c r="J60" s="54"/>
    </row>
    <row r="61" spans="1:13" x14ac:dyDescent="0.4">
      <c r="A61" s="86" t="s">
        <v>337</v>
      </c>
      <c r="B61" s="38">
        <v>1</v>
      </c>
      <c r="C61" s="38">
        <v>3</v>
      </c>
      <c r="D61" s="38">
        <v>365</v>
      </c>
      <c r="E61" s="84">
        <v>263</v>
      </c>
      <c r="J61" s="54"/>
    </row>
    <row r="62" spans="1:13" x14ac:dyDescent="0.4">
      <c r="A62" s="86" t="s">
        <v>337</v>
      </c>
      <c r="B62" s="38">
        <v>0</v>
      </c>
      <c r="C62" s="38">
        <v>4</v>
      </c>
      <c r="D62" s="38">
        <v>182</v>
      </c>
      <c r="E62" s="84">
        <v>263</v>
      </c>
      <c r="J62" s="54"/>
    </row>
    <row r="63" spans="1:13" x14ac:dyDescent="0.4">
      <c r="A63" s="86" t="s">
        <v>337</v>
      </c>
      <c r="B63" s="38">
        <v>1</v>
      </c>
      <c r="C63" s="38">
        <v>4</v>
      </c>
      <c r="D63" s="38">
        <v>365</v>
      </c>
      <c r="E63" s="84">
        <v>263</v>
      </c>
      <c r="J63" s="54"/>
    </row>
    <row r="64" spans="1:13" x14ac:dyDescent="0.4">
      <c r="A64" s="86" t="s">
        <v>337</v>
      </c>
      <c r="B64" s="38">
        <v>0</v>
      </c>
      <c r="C64" s="38">
        <v>5</v>
      </c>
      <c r="D64" s="38">
        <v>182</v>
      </c>
      <c r="E64" s="84">
        <v>263</v>
      </c>
      <c r="J64" s="54"/>
    </row>
    <row r="65" spans="1:10" x14ac:dyDescent="0.4">
      <c r="A65" s="86" t="s">
        <v>337</v>
      </c>
      <c r="B65" s="38">
        <v>1</v>
      </c>
      <c r="C65" s="38">
        <v>5</v>
      </c>
      <c r="D65" s="38">
        <v>365</v>
      </c>
      <c r="E65" s="84">
        <v>263</v>
      </c>
      <c r="J65" s="54"/>
    </row>
    <row r="66" spans="1:10" x14ac:dyDescent="0.4">
      <c r="A66" s="86" t="s">
        <v>337</v>
      </c>
      <c r="B66" s="38">
        <v>0</v>
      </c>
      <c r="C66" s="38">
        <v>6</v>
      </c>
      <c r="D66" s="38">
        <v>182</v>
      </c>
      <c r="E66" s="84">
        <v>263</v>
      </c>
      <c r="J66" s="54"/>
    </row>
    <row r="67" spans="1:10" x14ac:dyDescent="0.4">
      <c r="A67" s="86" t="s">
        <v>337</v>
      </c>
      <c r="B67" s="38">
        <v>1</v>
      </c>
      <c r="C67" s="38">
        <v>6</v>
      </c>
      <c r="D67" s="38">
        <v>365</v>
      </c>
      <c r="E67" s="84">
        <v>263</v>
      </c>
      <c r="J67" s="54"/>
    </row>
    <row r="68" spans="1:10" x14ac:dyDescent="0.4">
      <c r="A68" s="86" t="s">
        <v>337</v>
      </c>
      <c r="B68" s="38">
        <v>0</v>
      </c>
      <c r="C68" s="38">
        <v>7</v>
      </c>
      <c r="D68" s="38">
        <v>182</v>
      </c>
      <c r="E68" s="84">
        <v>263</v>
      </c>
      <c r="J68" s="54"/>
    </row>
    <row r="69" spans="1:10" x14ac:dyDescent="0.4">
      <c r="A69" s="86" t="s">
        <v>337</v>
      </c>
      <c r="B69" s="38">
        <v>1</v>
      </c>
      <c r="C69" s="38">
        <v>7</v>
      </c>
      <c r="D69" s="38">
        <v>365</v>
      </c>
      <c r="E69" s="84">
        <v>263</v>
      </c>
      <c r="J69" s="54"/>
    </row>
    <row r="70" spans="1:10" x14ac:dyDescent="0.4">
      <c r="A70" s="86" t="s">
        <v>337</v>
      </c>
      <c r="B70" s="38">
        <v>0</v>
      </c>
      <c r="C70" s="38">
        <v>8</v>
      </c>
      <c r="D70" s="38">
        <v>182</v>
      </c>
      <c r="E70" s="84">
        <v>263</v>
      </c>
      <c r="J70" s="54"/>
    </row>
    <row r="71" spans="1:10" x14ac:dyDescent="0.4">
      <c r="A71" s="86" t="s">
        <v>337</v>
      </c>
      <c r="B71" s="38">
        <v>1</v>
      </c>
      <c r="C71" s="38">
        <v>8</v>
      </c>
      <c r="D71" s="38">
        <v>365</v>
      </c>
      <c r="E71" s="84">
        <v>263</v>
      </c>
      <c r="J71" s="54"/>
    </row>
    <row r="72" spans="1:10" x14ac:dyDescent="0.4">
      <c r="A72" s="86" t="s">
        <v>337</v>
      </c>
      <c r="B72" s="38">
        <v>0</v>
      </c>
      <c r="C72" s="38">
        <v>9</v>
      </c>
      <c r="D72" s="38">
        <v>182</v>
      </c>
      <c r="E72" s="84">
        <v>263</v>
      </c>
      <c r="J72" s="54"/>
    </row>
    <row r="73" spans="1:10" x14ac:dyDescent="0.4">
      <c r="A73" s="86" t="s">
        <v>337</v>
      </c>
      <c r="B73" s="38">
        <v>1</v>
      </c>
      <c r="C73" s="38">
        <v>9</v>
      </c>
      <c r="D73" s="38">
        <v>365</v>
      </c>
      <c r="E73" s="84">
        <v>263</v>
      </c>
      <c r="J73" s="54"/>
    </row>
    <row r="74" spans="1:10" x14ac:dyDescent="0.4">
      <c r="A74" s="86" t="s">
        <v>338</v>
      </c>
      <c r="B74" s="38">
        <v>0</v>
      </c>
      <c r="C74" s="38">
        <v>0</v>
      </c>
      <c r="D74" s="38">
        <v>0</v>
      </c>
      <c r="E74" s="39">
        <f>54*2</f>
        <v>108</v>
      </c>
      <c r="J74" s="54"/>
    </row>
    <row r="75" spans="1:10" x14ac:dyDescent="0.4">
      <c r="A75" s="86" t="s">
        <v>338</v>
      </c>
      <c r="B75" s="38">
        <v>0</v>
      </c>
      <c r="C75" s="38">
        <v>1</v>
      </c>
      <c r="D75" s="38">
        <v>182</v>
      </c>
      <c r="E75" s="39">
        <v>5</v>
      </c>
    </row>
    <row r="76" spans="1:10" x14ac:dyDescent="0.4">
      <c r="A76" s="86" t="s">
        <v>338</v>
      </c>
      <c r="B76" s="38">
        <v>1</v>
      </c>
      <c r="C76" s="38">
        <v>1</v>
      </c>
      <c r="D76" s="38">
        <v>365</v>
      </c>
      <c r="E76" s="39">
        <v>5</v>
      </c>
    </row>
    <row r="77" spans="1:10" x14ac:dyDescent="0.4">
      <c r="A77" s="86" t="s">
        <v>338</v>
      </c>
      <c r="B77" s="38">
        <v>0</v>
      </c>
      <c r="C77" s="38">
        <v>2</v>
      </c>
      <c r="D77" s="38">
        <v>182</v>
      </c>
      <c r="E77" s="39">
        <v>5</v>
      </c>
    </row>
    <row r="78" spans="1:10" x14ac:dyDescent="0.4">
      <c r="A78" s="86" t="s">
        <v>338</v>
      </c>
      <c r="B78" s="38">
        <v>1</v>
      </c>
      <c r="C78" s="38">
        <v>2</v>
      </c>
      <c r="D78" s="38">
        <v>365</v>
      </c>
      <c r="E78" s="39">
        <v>5</v>
      </c>
    </row>
    <row r="79" spans="1:10" x14ac:dyDescent="0.4">
      <c r="A79" s="86" t="s">
        <v>338</v>
      </c>
      <c r="B79" s="38">
        <v>0</v>
      </c>
      <c r="C79" s="38">
        <v>3</v>
      </c>
      <c r="D79" s="38">
        <v>182</v>
      </c>
      <c r="E79" s="39">
        <v>5</v>
      </c>
    </row>
    <row r="80" spans="1:10" x14ac:dyDescent="0.4">
      <c r="A80" s="86" t="s">
        <v>338</v>
      </c>
      <c r="B80" s="38">
        <v>1</v>
      </c>
      <c r="C80" s="38">
        <v>3</v>
      </c>
      <c r="D80" s="38">
        <v>365</v>
      </c>
      <c r="E80" s="39">
        <v>5</v>
      </c>
    </row>
    <row r="81" spans="1:5" x14ac:dyDescent="0.4">
      <c r="A81" s="86" t="s">
        <v>338</v>
      </c>
      <c r="B81" s="38">
        <v>0</v>
      </c>
      <c r="C81" s="38">
        <v>4</v>
      </c>
      <c r="D81" s="38">
        <v>182</v>
      </c>
      <c r="E81" s="39">
        <v>5</v>
      </c>
    </row>
    <row r="82" spans="1:5" x14ac:dyDescent="0.4">
      <c r="A82" s="86" t="s">
        <v>338</v>
      </c>
      <c r="B82" s="38">
        <v>1</v>
      </c>
      <c r="C82" s="38">
        <v>4</v>
      </c>
      <c r="D82" s="38">
        <v>365</v>
      </c>
      <c r="E82" s="39">
        <v>5</v>
      </c>
    </row>
    <row r="83" spans="1:5" x14ac:dyDescent="0.4">
      <c r="A83" s="86" t="s">
        <v>338</v>
      </c>
      <c r="B83" s="38">
        <v>0</v>
      </c>
      <c r="C83" s="38">
        <v>5</v>
      </c>
      <c r="D83" s="38">
        <v>182</v>
      </c>
      <c r="E83" s="39">
        <v>5</v>
      </c>
    </row>
    <row r="84" spans="1:5" x14ac:dyDescent="0.4">
      <c r="A84" s="86" t="s">
        <v>338</v>
      </c>
      <c r="B84" s="38">
        <v>1</v>
      </c>
      <c r="C84" s="38">
        <v>5</v>
      </c>
      <c r="D84" s="38">
        <v>365</v>
      </c>
      <c r="E84" s="39">
        <v>5</v>
      </c>
    </row>
    <row r="85" spans="1:5" x14ac:dyDescent="0.4">
      <c r="A85" s="86" t="s">
        <v>338</v>
      </c>
      <c r="B85" s="38">
        <v>0</v>
      </c>
      <c r="C85" s="38">
        <v>6</v>
      </c>
      <c r="D85" s="38">
        <v>182</v>
      </c>
      <c r="E85" s="39">
        <v>5</v>
      </c>
    </row>
    <row r="86" spans="1:5" x14ac:dyDescent="0.4">
      <c r="A86" s="86" t="s">
        <v>338</v>
      </c>
      <c r="B86" s="38">
        <v>1</v>
      </c>
      <c r="C86" s="38">
        <v>6</v>
      </c>
      <c r="D86" s="38">
        <v>365</v>
      </c>
      <c r="E86" s="39">
        <v>5</v>
      </c>
    </row>
    <row r="87" spans="1:5" x14ac:dyDescent="0.4">
      <c r="A87" s="86" t="s">
        <v>338</v>
      </c>
      <c r="B87" s="38">
        <v>0</v>
      </c>
      <c r="C87" s="38">
        <v>7</v>
      </c>
      <c r="D87" s="38">
        <v>182</v>
      </c>
      <c r="E87" s="39">
        <v>5</v>
      </c>
    </row>
    <row r="88" spans="1:5" x14ac:dyDescent="0.4">
      <c r="A88" s="86" t="s">
        <v>338</v>
      </c>
      <c r="B88" s="38">
        <v>1</v>
      </c>
      <c r="C88" s="38">
        <v>7</v>
      </c>
      <c r="D88" s="38">
        <v>365</v>
      </c>
      <c r="E88" s="39">
        <v>5</v>
      </c>
    </row>
    <row r="89" spans="1:5" x14ac:dyDescent="0.4">
      <c r="A89" s="86" t="s">
        <v>338</v>
      </c>
      <c r="B89" s="38">
        <v>0</v>
      </c>
      <c r="C89" s="38">
        <v>8</v>
      </c>
      <c r="D89" s="38">
        <v>182</v>
      </c>
      <c r="E89" s="39">
        <v>5</v>
      </c>
    </row>
    <row r="90" spans="1:5" x14ac:dyDescent="0.4">
      <c r="A90" s="86" t="s">
        <v>338</v>
      </c>
      <c r="B90" s="38">
        <v>1</v>
      </c>
      <c r="C90" s="38">
        <v>8</v>
      </c>
      <c r="D90" s="38">
        <v>365</v>
      </c>
      <c r="E90" s="39">
        <v>5</v>
      </c>
    </row>
    <row r="91" spans="1:5" x14ac:dyDescent="0.4">
      <c r="A91" s="86" t="s">
        <v>338</v>
      </c>
      <c r="B91" s="38">
        <v>0</v>
      </c>
      <c r="C91" s="38">
        <v>9</v>
      </c>
      <c r="D91" s="38">
        <v>182</v>
      </c>
      <c r="E91" s="39">
        <v>5</v>
      </c>
    </row>
    <row r="92" spans="1:5" x14ac:dyDescent="0.4">
      <c r="A92" s="86" t="s">
        <v>338</v>
      </c>
      <c r="B92" s="38">
        <v>1</v>
      </c>
      <c r="C92" s="38">
        <v>9</v>
      </c>
      <c r="D92" s="38">
        <v>365</v>
      </c>
      <c r="E92" s="39">
        <v>5</v>
      </c>
    </row>
    <row r="93" spans="1:5" x14ac:dyDescent="0.4">
      <c r="A93" s="86" t="s">
        <v>276</v>
      </c>
      <c r="B93" s="38">
        <v>0</v>
      </c>
      <c r="C93" s="38">
        <v>0</v>
      </c>
      <c r="D93" s="38">
        <v>0</v>
      </c>
      <c r="E93" s="39">
        <f>7143*2</f>
        <v>14286</v>
      </c>
    </row>
    <row r="94" spans="1:5" x14ac:dyDescent="0.4">
      <c r="A94" s="86" t="s">
        <v>276</v>
      </c>
      <c r="B94" s="38">
        <v>0</v>
      </c>
      <c r="C94" s="38">
        <v>1</v>
      </c>
      <c r="D94" s="38">
        <v>182</v>
      </c>
      <c r="E94" s="39">
        <v>714</v>
      </c>
    </row>
    <row r="95" spans="1:5" x14ac:dyDescent="0.4">
      <c r="A95" s="86" t="s">
        <v>276</v>
      </c>
      <c r="B95" s="38">
        <v>1</v>
      </c>
      <c r="C95" s="38">
        <v>1</v>
      </c>
      <c r="D95" s="38">
        <v>365</v>
      </c>
      <c r="E95" s="39">
        <v>714</v>
      </c>
    </row>
    <row r="96" spans="1:5" x14ac:dyDescent="0.4">
      <c r="A96" s="86" t="s">
        <v>276</v>
      </c>
      <c r="B96" s="38">
        <v>0</v>
      </c>
      <c r="C96" s="38">
        <v>2</v>
      </c>
      <c r="D96" s="38">
        <v>182</v>
      </c>
      <c r="E96" s="39">
        <v>714</v>
      </c>
    </row>
    <row r="97" spans="1:5" x14ac:dyDescent="0.4">
      <c r="A97" s="86" t="s">
        <v>276</v>
      </c>
      <c r="B97" s="38">
        <v>1</v>
      </c>
      <c r="C97" s="38">
        <v>2</v>
      </c>
      <c r="D97" s="38">
        <v>365</v>
      </c>
      <c r="E97" s="39">
        <v>714</v>
      </c>
    </row>
    <row r="98" spans="1:5" x14ac:dyDescent="0.4">
      <c r="A98" s="86" t="s">
        <v>276</v>
      </c>
      <c r="B98" s="38">
        <v>0</v>
      </c>
      <c r="C98" s="38">
        <v>3</v>
      </c>
      <c r="D98" s="38">
        <v>182</v>
      </c>
      <c r="E98" s="39">
        <v>714</v>
      </c>
    </row>
    <row r="99" spans="1:5" x14ac:dyDescent="0.4">
      <c r="A99" s="86" t="s">
        <v>276</v>
      </c>
      <c r="B99" s="38">
        <v>1</v>
      </c>
      <c r="C99" s="38">
        <v>3</v>
      </c>
      <c r="D99" s="38">
        <v>365</v>
      </c>
      <c r="E99" s="39">
        <v>714</v>
      </c>
    </row>
    <row r="100" spans="1:5" x14ac:dyDescent="0.4">
      <c r="A100" s="86" t="s">
        <v>276</v>
      </c>
      <c r="B100" s="38">
        <v>0</v>
      </c>
      <c r="C100" s="38">
        <v>4</v>
      </c>
      <c r="D100" s="38">
        <v>182</v>
      </c>
      <c r="E100" s="39">
        <v>714</v>
      </c>
    </row>
    <row r="101" spans="1:5" x14ac:dyDescent="0.4">
      <c r="A101" s="86" t="s">
        <v>276</v>
      </c>
      <c r="B101" s="38">
        <v>1</v>
      </c>
      <c r="C101" s="38">
        <v>4</v>
      </c>
      <c r="D101" s="38">
        <v>365</v>
      </c>
      <c r="E101" s="39">
        <v>714</v>
      </c>
    </row>
    <row r="102" spans="1:5" x14ac:dyDescent="0.4">
      <c r="A102" s="86" t="s">
        <v>276</v>
      </c>
      <c r="B102" s="38">
        <v>0</v>
      </c>
      <c r="C102" s="38">
        <v>5</v>
      </c>
      <c r="D102" s="38">
        <v>182</v>
      </c>
      <c r="E102" s="39">
        <v>714</v>
      </c>
    </row>
    <row r="103" spans="1:5" x14ac:dyDescent="0.4">
      <c r="A103" s="86" t="s">
        <v>276</v>
      </c>
      <c r="B103" s="38">
        <v>1</v>
      </c>
      <c r="C103" s="38">
        <v>5</v>
      </c>
      <c r="D103" s="38">
        <v>365</v>
      </c>
      <c r="E103" s="39">
        <v>714</v>
      </c>
    </row>
    <row r="104" spans="1:5" x14ac:dyDescent="0.4">
      <c r="A104" s="86" t="s">
        <v>276</v>
      </c>
      <c r="B104" s="38">
        <v>0</v>
      </c>
      <c r="C104" s="38">
        <v>6</v>
      </c>
      <c r="D104" s="38">
        <v>182</v>
      </c>
      <c r="E104" s="39">
        <v>714</v>
      </c>
    </row>
    <row r="105" spans="1:5" x14ac:dyDescent="0.4">
      <c r="A105" s="86" t="s">
        <v>276</v>
      </c>
      <c r="B105" s="38">
        <v>1</v>
      </c>
      <c r="C105" s="38">
        <v>6</v>
      </c>
      <c r="D105" s="38">
        <v>365</v>
      </c>
      <c r="E105" s="39">
        <v>714</v>
      </c>
    </row>
    <row r="106" spans="1:5" x14ac:dyDescent="0.4">
      <c r="A106" s="86" t="s">
        <v>276</v>
      </c>
      <c r="B106" s="38">
        <v>0</v>
      </c>
      <c r="C106" s="38">
        <v>7</v>
      </c>
      <c r="D106" s="38">
        <v>182</v>
      </c>
      <c r="E106" s="39">
        <v>714</v>
      </c>
    </row>
    <row r="107" spans="1:5" x14ac:dyDescent="0.4">
      <c r="A107" s="86" t="s">
        <v>276</v>
      </c>
      <c r="B107" s="38">
        <v>1</v>
      </c>
      <c r="C107" s="38">
        <v>7</v>
      </c>
      <c r="D107" s="38">
        <v>365</v>
      </c>
      <c r="E107" s="39">
        <v>714</v>
      </c>
    </row>
    <row r="108" spans="1:5" x14ac:dyDescent="0.4">
      <c r="A108" s="86" t="s">
        <v>276</v>
      </c>
      <c r="B108" s="38">
        <v>0</v>
      </c>
      <c r="C108" s="38">
        <v>8</v>
      </c>
      <c r="D108" s="38">
        <v>182</v>
      </c>
      <c r="E108" s="39">
        <v>714</v>
      </c>
    </row>
    <row r="109" spans="1:5" x14ac:dyDescent="0.4">
      <c r="A109" s="86" t="s">
        <v>276</v>
      </c>
      <c r="B109" s="38">
        <v>1</v>
      </c>
      <c r="C109" s="38">
        <v>8</v>
      </c>
      <c r="D109" s="38">
        <v>365</v>
      </c>
      <c r="E109" s="39">
        <v>714</v>
      </c>
    </row>
    <row r="110" spans="1:5" x14ac:dyDescent="0.4">
      <c r="A110" s="86" t="s">
        <v>276</v>
      </c>
      <c r="B110" s="38">
        <v>0</v>
      </c>
      <c r="C110" s="38">
        <v>9</v>
      </c>
      <c r="D110" s="38">
        <v>182</v>
      </c>
      <c r="E110" s="39">
        <v>714</v>
      </c>
    </row>
    <row r="111" spans="1:5" x14ac:dyDescent="0.4">
      <c r="A111" s="86" t="s">
        <v>276</v>
      </c>
      <c r="B111" s="38">
        <v>1</v>
      </c>
      <c r="C111" s="38">
        <v>9</v>
      </c>
      <c r="D111" s="38">
        <v>365</v>
      </c>
      <c r="E111" s="39">
        <v>714</v>
      </c>
    </row>
    <row r="112" spans="1:5" x14ac:dyDescent="0.4">
      <c r="A112" s="37" t="s">
        <v>339</v>
      </c>
      <c r="B112" s="38">
        <v>0</v>
      </c>
      <c r="C112" s="38">
        <v>0</v>
      </c>
      <c r="D112" s="38">
        <v>0</v>
      </c>
      <c r="E112" s="37">
        <f>1786*2</f>
        <v>3572</v>
      </c>
    </row>
    <row r="113" spans="1:5" x14ac:dyDescent="0.4">
      <c r="A113" s="37" t="s">
        <v>339</v>
      </c>
      <c r="B113" s="38">
        <v>0</v>
      </c>
      <c r="C113" s="38">
        <v>1</v>
      </c>
      <c r="D113" s="38">
        <v>182</v>
      </c>
      <c r="E113" s="39">
        <v>179</v>
      </c>
    </row>
    <row r="114" spans="1:5" x14ac:dyDescent="0.4">
      <c r="A114" s="37" t="s">
        <v>339</v>
      </c>
      <c r="B114" s="38">
        <v>1</v>
      </c>
      <c r="C114" s="38">
        <v>1</v>
      </c>
      <c r="D114" s="38">
        <v>365</v>
      </c>
      <c r="E114" s="39">
        <v>179</v>
      </c>
    </row>
    <row r="115" spans="1:5" x14ac:dyDescent="0.4">
      <c r="A115" s="37" t="s">
        <v>339</v>
      </c>
      <c r="B115" s="38">
        <v>0</v>
      </c>
      <c r="C115" s="38">
        <v>2</v>
      </c>
      <c r="D115" s="38">
        <v>182</v>
      </c>
      <c r="E115" s="39">
        <v>179</v>
      </c>
    </row>
    <row r="116" spans="1:5" x14ac:dyDescent="0.4">
      <c r="A116" s="37" t="s">
        <v>339</v>
      </c>
      <c r="B116" s="38">
        <v>1</v>
      </c>
      <c r="C116" s="38">
        <v>2</v>
      </c>
      <c r="D116" s="38">
        <v>365</v>
      </c>
      <c r="E116" s="39">
        <v>179</v>
      </c>
    </row>
    <row r="117" spans="1:5" x14ac:dyDescent="0.4">
      <c r="A117" s="37" t="s">
        <v>339</v>
      </c>
      <c r="B117" s="38">
        <v>0</v>
      </c>
      <c r="C117" s="38">
        <v>3</v>
      </c>
      <c r="D117" s="38">
        <v>182</v>
      </c>
      <c r="E117" s="39">
        <v>179</v>
      </c>
    </row>
    <row r="118" spans="1:5" x14ac:dyDescent="0.4">
      <c r="A118" s="37" t="s">
        <v>339</v>
      </c>
      <c r="B118" s="38">
        <v>1</v>
      </c>
      <c r="C118" s="38">
        <v>3</v>
      </c>
      <c r="D118" s="38">
        <v>365</v>
      </c>
      <c r="E118" s="39">
        <v>179</v>
      </c>
    </row>
    <row r="119" spans="1:5" x14ac:dyDescent="0.4">
      <c r="A119" s="37" t="s">
        <v>339</v>
      </c>
      <c r="B119" s="38">
        <v>0</v>
      </c>
      <c r="C119" s="38">
        <v>4</v>
      </c>
      <c r="D119" s="38">
        <v>182</v>
      </c>
      <c r="E119" s="39">
        <v>179</v>
      </c>
    </row>
    <row r="120" spans="1:5" x14ac:dyDescent="0.4">
      <c r="A120" s="37" t="s">
        <v>339</v>
      </c>
      <c r="B120" s="38">
        <v>1</v>
      </c>
      <c r="C120" s="38">
        <v>4</v>
      </c>
      <c r="D120" s="38">
        <v>365</v>
      </c>
      <c r="E120" s="39">
        <v>179</v>
      </c>
    </row>
    <row r="121" spans="1:5" x14ac:dyDescent="0.4">
      <c r="A121" s="37" t="s">
        <v>339</v>
      </c>
      <c r="B121" s="38">
        <v>0</v>
      </c>
      <c r="C121" s="38">
        <v>5</v>
      </c>
      <c r="D121" s="38">
        <v>182</v>
      </c>
      <c r="E121" s="39">
        <v>179</v>
      </c>
    </row>
    <row r="122" spans="1:5" x14ac:dyDescent="0.4">
      <c r="A122" s="37" t="s">
        <v>339</v>
      </c>
      <c r="B122" s="38">
        <v>1</v>
      </c>
      <c r="C122" s="38">
        <v>5</v>
      </c>
      <c r="D122" s="38">
        <v>365</v>
      </c>
      <c r="E122" s="39">
        <v>179</v>
      </c>
    </row>
    <row r="123" spans="1:5" x14ac:dyDescent="0.4">
      <c r="A123" s="37" t="s">
        <v>339</v>
      </c>
      <c r="B123" s="38">
        <v>0</v>
      </c>
      <c r="C123" s="38">
        <v>6</v>
      </c>
      <c r="D123" s="38">
        <v>182</v>
      </c>
      <c r="E123" s="39">
        <v>179</v>
      </c>
    </row>
    <row r="124" spans="1:5" x14ac:dyDescent="0.4">
      <c r="A124" s="37" t="s">
        <v>339</v>
      </c>
      <c r="B124" s="38">
        <v>1</v>
      </c>
      <c r="C124" s="38">
        <v>6</v>
      </c>
      <c r="D124" s="38">
        <v>365</v>
      </c>
      <c r="E124" s="39">
        <v>179</v>
      </c>
    </row>
    <row r="125" spans="1:5" x14ac:dyDescent="0.4">
      <c r="A125" s="37" t="s">
        <v>339</v>
      </c>
      <c r="B125" s="38">
        <v>0</v>
      </c>
      <c r="C125" s="38">
        <v>7</v>
      </c>
      <c r="D125" s="38">
        <v>182</v>
      </c>
      <c r="E125" s="39">
        <v>179</v>
      </c>
    </row>
    <row r="126" spans="1:5" x14ac:dyDescent="0.4">
      <c r="A126" s="37" t="s">
        <v>339</v>
      </c>
      <c r="B126" s="38">
        <v>1</v>
      </c>
      <c r="C126" s="38">
        <v>7</v>
      </c>
      <c r="D126" s="38">
        <v>365</v>
      </c>
      <c r="E126" s="39">
        <v>179</v>
      </c>
    </row>
    <row r="127" spans="1:5" x14ac:dyDescent="0.4">
      <c r="A127" s="37" t="s">
        <v>339</v>
      </c>
      <c r="B127" s="38">
        <v>0</v>
      </c>
      <c r="C127" s="38">
        <v>8</v>
      </c>
      <c r="D127" s="38">
        <v>182</v>
      </c>
      <c r="E127" s="39">
        <v>179</v>
      </c>
    </row>
    <row r="128" spans="1:5" x14ac:dyDescent="0.4">
      <c r="A128" s="37" t="s">
        <v>339</v>
      </c>
      <c r="B128" s="38">
        <v>1</v>
      </c>
      <c r="C128" s="38">
        <v>8</v>
      </c>
      <c r="D128" s="38">
        <v>365</v>
      </c>
      <c r="E128" s="39">
        <v>179</v>
      </c>
    </row>
    <row r="129" spans="1:5" x14ac:dyDescent="0.4">
      <c r="A129" s="37" t="s">
        <v>339</v>
      </c>
      <c r="B129" s="38">
        <v>0</v>
      </c>
      <c r="C129" s="38">
        <v>9</v>
      </c>
      <c r="D129" s="38">
        <v>182</v>
      </c>
      <c r="E129" s="39">
        <v>179</v>
      </c>
    </row>
    <row r="130" spans="1:5" x14ac:dyDescent="0.4">
      <c r="A130" s="37" t="s">
        <v>339</v>
      </c>
      <c r="B130" s="38">
        <v>1</v>
      </c>
      <c r="C130" s="38">
        <v>9</v>
      </c>
      <c r="D130" s="38">
        <v>365</v>
      </c>
      <c r="E130" s="39">
        <v>179</v>
      </c>
    </row>
    <row r="131" spans="1:5" x14ac:dyDescent="0.4">
      <c r="A131" s="86" t="s">
        <v>340</v>
      </c>
      <c r="B131" s="38">
        <v>0</v>
      </c>
      <c r="C131" s="38">
        <v>0</v>
      </c>
      <c r="D131" s="38">
        <v>0</v>
      </c>
      <c r="E131" s="39">
        <f>446*2</f>
        <v>892</v>
      </c>
    </row>
    <row r="132" spans="1:5" x14ac:dyDescent="0.4">
      <c r="A132" s="86" t="s">
        <v>340</v>
      </c>
      <c r="B132" s="38">
        <v>0</v>
      </c>
      <c r="C132" s="38">
        <v>1</v>
      </c>
      <c r="D132" s="38">
        <v>182</v>
      </c>
      <c r="E132" s="84">
        <v>45</v>
      </c>
    </row>
    <row r="133" spans="1:5" x14ac:dyDescent="0.4">
      <c r="A133" s="86" t="s">
        <v>340</v>
      </c>
      <c r="B133" s="38">
        <v>1</v>
      </c>
      <c r="C133" s="38">
        <v>1</v>
      </c>
      <c r="D133" s="38">
        <v>365</v>
      </c>
      <c r="E133" s="84">
        <v>45</v>
      </c>
    </row>
    <row r="134" spans="1:5" x14ac:dyDescent="0.4">
      <c r="A134" s="86" t="s">
        <v>340</v>
      </c>
      <c r="B134" s="38">
        <v>0</v>
      </c>
      <c r="C134" s="38">
        <v>2</v>
      </c>
      <c r="D134" s="38">
        <v>182</v>
      </c>
      <c r="E134" s="84">
        <v>45</v>
      </c>
    </row>
    <row r="135" spans="1:5" x14ac:dyDescent="0.4">
      <c r="A135" s="86" t="s">
        <v>340</v>
      </c>
      <c r="B135" s="38">
        <v>1</v>
      </c>
      <c r="C135" s="38">
        <v>2</v>
      </c>
      <c r="D135" s="38">
        <v>365</v>
      </c>
      <c r="E135" s="84">
        <v>45</v>
      </c>
    </row>
    <row r="136" spans="1:5" x14ac:dyDescent="0.4">
      <c r="A136" s="86" t="s">
        <v>340</v>
      </c>
      <c r="B136" s="38">
        <v>0</v>
      </c>
      <c r="C136" s="38">
        <v>3</v>
      </c>
      <c r="D136" s="38">
        <v>182</v>
      </c>
      <c r="E136" s="84">
        <v>45</v>
      </c>
    </row>
    <row r="137" spans="1:5" x14ac:dyDescent="0.4">
      <c r="A137" s="86" t="s">
        <v>340</v>
      </c>
      <c r="B137" s="38">
        <v>1</v>
      </c>
      <c r="C137" s="38">
        <v>3</v>
      </c>
      <c r="D137" s="38">
        <v>365</v>
      </c>
      <c r="E137" s="84">
        <v>45</v>
      </c>
    </row>
    <row r="138" spans="1:5" x14ac:dyDescent="0.4">
      <c r="A138" s="86" t="s">
        <v>340</v>
      </c>
      <c r="B138" s="38">
        <v>0</v>
      </c>
      <c r="C138" s="38">
        <v>4</v>
      </c>
      <c r="D138" s="38">
        <v>182</v>
      </c>
      <c r="E138" s="84">
        <v>45</v>
      </c>
    </row>
    <row r="139" spans="1:5" x14ac:dyDescent="0.4">
      <c r="A139" s="86" t="s">
        <v>340</v>
      </c>
      <c r="B139" s="38">
        <v>1</v>
      </c>
      <c r="C139" s="38">
        <v>4</v>
      </c>
      <c r="D139" s="38">
        <v>365</v>
      </c>
      <c r="E139" s="84">
        <v>45</v>
      </c>
    </row>
    <row r="140" spans="1:5" x14ac:dyDescent="0.4">
      <c r="A140" s="86" t="s">
        <v>340</v>
      </c>
      <c r="B140" s="38">
        <v>0</v>
      </c>
      <c r="C140" s="38">
        <v>5</v>
      </c>
      <c r="D140" s="38">
        <v>182</v>
      </c>
      <c r="E140" s="84">
        <v>45</v>
      </c>
    </row>
    <row r="141" spans="1:5" x14ac:dyDescent="0.4">
      <c r="A141" s="86" t="s">
        <v>340</v>
      </c>
      <c r="B141" s="38">
        <v>1</v>
      </c>
      <c r="C141" s="38">
        <v>5</v>
      </c>
      <c r="D141" s="38">
        <v>365</v>
      </c>
      <c r="E141" s="84">
        <v>45</v>
      </c>
    </row>
    <row r="142" spans="1:5" x14ac:dyDescent="0.4">
      <c r="A142" s="86" t="s">
        <v>340</v>
      </c>
      <c r="B142" s="38">
        <v>0</v>
      </c>
      <c r="C142" s="38">
        <v>6</v>
      </c>
      <c r="D142" s="38">
        <v>182</v>
      </c>
      <c r="E142" s="84">
        <v>45</v>
      </c>
    </row>
    <row r="143" spans="1:5" x14ac:dyDescent="0.4">
      <c r="A143" s="86" t="s">
        <v>340</v>
      </c>
      <c r="B143" s="38">
        <v>1</v>
      </c>
      <c r="C143" s="38">
        <v>6</v>
      </c>
      <c r="D143" s="38">
        <v>365</v>
      </c>
      <c r="E143" s="84">
        <v>45</v>
      </c>
    </row>
    <row r="144" spans="1:5" x14ac:dyDescent="0.4">
      <c r="A144" s="86" t="s">
        <v>340</v>
      </c>
      <c r="B144" s="38">
        <v>0</v>
      </c>
      <c r="C144" s="38">
        <v>7</v>
      </c>
      <c r="D144" s="38">
        <v>182</v>
      </c>
      <c r="E144" s="84">
        <v>45</v>
      </c>
    </row>
    <row r="145" spans="1:5" x14ac:dyDescent="0.4">
      <c r="A145" s="86" t="s">
        <v>340</v>
      </c>
      <c r="B145" s="38">
        <v>1</v>
      </c>
      <c r="C145" s="38">
        <v>7</v>
      </c>
      <c r="D145" s="38">
        <v>365</v>
      </c>
      <c r="E145" s="84">
        <v>45</v>
      </c>
    </row>
    <row r="146" spans="1:5" x14ac:dyDescent="0.4">
      <c r="A146" s="86" t="s">
        <v>340</v>
      </c>
      <c r="B146" s="38">
        <v>0</v>
      </c>
      <c r="C146" s="38">
        <v>8</v>
      </c>
      <c r="D146" s="38">
        <v>182</v>
      </c>
      <c r="E146" s="84">
        <v>45</v>
      </c>
    </row>
    <row r="147" spans="1:5" x14ac:dyDescent="0.4">
      <c r="A147" s="86" t="s">
        <v>340</v>
      </c>
      <c r="B147" s="38">
        <v>1</v>
      </c>
      <c r="C147" s="38">
        <v>8</v>
      </c>
      <c r="D147" s="38">
        <v>365</v>
      </c>
      <c r="E147" s="84">
        <v>45</v>
      </c>
    </row>
    <row r="148" spans="1:5" x14ac:dyDescent="0.4">
      <c r="A148" s="86" t="s">
        <v>340</v>
      </c>
      <c r="B148" s="38">
        <v>0</v>
      </c>
      <c r="C148" s="38">
        <v>9</v>
      </c>
      <c r="D148" s="38">
        <v>182</v>
      </c>
      <c r="E148" s="84">
        <v>45</v>
      </c>
    </row>
    <row r="149" spans="1:5" x14ac:dyDescent="0.4">
      <c r="A149" s="86" t="s">
        <v>340</v>
      </c>
      <c r="B149" s="38">
        <v>1</v>
      </c>
      <c r="C149" s="38">
        <v>9</v>
      </c>
      <c r="D149" s="38">
        <v>365</v>
      </c>
      <c r="E149" s="84">
        <v>45</v>
      </c>
    </row>
    <row r="150" spans="1:5" x14ac:dyDescent="0.4">
      <c r="A150" s="86" t="s">
        <v>341</v>
      </c>
      <c r="B150" s="38">
        <v>0</v>
      </c>
      <c r="C150" s="38">
        <v>0</v>
      </c>
      <c r="D150" s="38">
        <v>0</v>
      </c>
      <c r="E150" s="39">
        <f>135*2</f>
        <v>270</v>
      </c>
    </row>
    <row r="151" spans="1:5" x14ac:dyDescent="0.4">
      <c r="A151" s="86" t="s">
        <v>341</v>
      </c>
      <c r="B151" s="38">
        <v>0</v>
      </c>
      <c r="C151" s="38">
        <v>1</v>
      </c>
      <c r="D151" s="38">
        <v>182</v>
      </c>
      <c r="E151" s="39">
        <v>14</v>
      </c>
    </row>
    <row r="152" spans="1:5" x14ac:dyDescent="0.4">
      <c r="A152" s="86" t="s">
        <v>341</v>
      </c>
      <c r="B152" s="38">
        <v>1</v>
      </c>
      <c r="C152" s="38">
        <v>1</v>
      </c>
      <c r="D152" s="38">
        <v>365</v>
      </c>
      <c r="E152" s="39">
        <v>14</v>
      </c>
    </row>
    <row r="153" spans="1:5" x14ac:dyDescent="0.4">
      <c r="A153" s="86" t="s">
        <v>341</v>
      </c>
      <c r="B153" s="38">
        <v>0</v>
      </c>
      <c r="C153" s="38">
        <v>2</v>
      </c>
      <c r="D153" s="38">
        <v>182</v>
      </c>
      <c r="E153" s="39">
        <v>14</v>
      </c>
    </row>
    <row r="154" spans="1:5" x14ac:dyDescent="0.4">
      <c r="A154" s="86" t="s">
        <v>341</v>
      </c>
      <c r="B154" s="38">
        <v>1</v>
      </c>
      <c r="C154" s="38">
        <v>2</v>
      </c>
      <c r="D154" s="38">
        <v>365</v>
      </c>
      <c r="E154" s="39">
        <v>14</v>
      </c>
    </row>
    <row r="155" spans="1:5" x14ac:dyDescent="0.4">
      <c r="A155" s="86" t="s">
        <v>341</v>
      </c>
      <c r="B155" s="38">
        <v>0</v>
      </c>
      <c r="C155" s="38">
        <v>3</v>
      </c>
      <c r="D155" s="38">
        <v>182</v>
      </c>
      <c r="E155" s="39">
        <v>14</v>
      </c>
    </row>
    <row r="156" spans="1:5" x14ac:dyDescent="0.4">
      <c r="A156" s="86" t="s">
        <v>341</v>
      </c>
      <c r="B156" s="38">
        <v>1</v>
      </c>
      <c r="C156" s="38">
        <v>3</v>
      </c>
      <c r="D156" s="38">
        <v>365</v>
      </c>
      <c r="E156" s="39">
        <v>14</v>
      </c>
    </row>
    <row r="157" spans="1:5" x14ac:dyDescent="0.4">
      <c r="A157" s="86" t="s">
        <v>341</v>
      </c>
      <c r="B157" s="38">
        <v>0</v>
      </c>
      <c r="C157" s="38">
        <v>4</v>
      </c>
      <c r="D157" s="38">
        <v>182</v>
      </c>
      <c r="E157" s="39">
        <v>14</v>
      </c>
    </row>
    <row r="158" spans="1:5" x14ac:dyDescent="0.4">
      <c r="A158" s="86" t="s">
        <v>341</v>
      </c>
      <c r="B158" s="38">
        <v>1</v>
      </c>
      <c r="C158" s="38">
        <v>4</v>
      </c>
      <c r="D158" s="38">
        <v>365</v>
      </c>
      <c r="E158" s="39">
        <v>14</v>
      </c>
    </row>
    <row r="159" spans="1:5" x14ac:dyDescent="0.4">
      <c r="A159" s="86" t="s">
        <v>341</v>
      </c>
      <c r="B159" s="38">
        <v>0</v>
      </c>
      <c r="C159" s="38">
        <v>5</v>
      </c>
      <c r="D159" s="38">
        <v>182</v>
      </c>
      <c r="E159" s="39">
        <v>14</v>
      </c>
    </row>
    <row r="160" spans="1:5" x14ac:dyDescent="0.4">
      <c r="A160" s="86" t="s">
        <v>341</v>
      </c>
      <c r="B160" s="38">
        <v>1</v>
      </c>
      <c r="C160" s="38">
        <v>5</v>
      </c>
      <c r="D160" s="38">
        <v>365</v>
      </c>
      <c r="E160" s="39">
        <v>14</v>
      </c>
    </row>
    <row r="161" spans="1:5" x14ac:dyDescent="0.4">
      <c r="A161" s="86" t="s">
        <v>341</v>
      </c>
      <c r="B161" s="38">
        <v>0</v>
      </c>
      <c r="C161" s="38">
        <v>6</v>
      </c>
      <c r="D161" s="38">
        <v>182</v>
      </c>
      <c r="E161" s="39">
        <v>14</v>
      </c>
    </row>
    <row r="162" spans="1:5" x14ac:dyDescent="0.4">
      <c r="A162" s="86" t="s">
        <v>341</v>
      </c>
      <c r="B162" s="38">
        <v>1</v>
      </c>
      <c r="C162" s="38">
        <v>6</v>
      </c>
      <c r="D162" s="38">
        <v>365</v>
      </c>
      <c r="E162" s="39">
        <v>14</v>
      </c>
    </row>
    <row r="163" spans="1:5" x14ac:dyDescent="0.4">
      <c r="A163" s="86" t="s">
        <v>341</v>
      </c>
      <c r="B163" s="38">
        <v>0</v>
      </c>
      <c r="C163" s="38">
        <v>7</v>
      </c>
      <c r="D163" s="38">
        <v>182</v>
      </c>
      <c r="E163" s="39">
        <v>14</v>
      </c>
    </row>
    <row r="164" spans="1:5" x14ac:dyDescent="0.4">
      <c r="A164" s="86" t="s">
        <v>341</v>
      </c>
      <c r="B164" s="38">
        <v>1</v>
      </c>
      <c r="C164" s="38">
        <v>7</v>
      </c>
      <c r="D164" s="38">
        <v>365</v>
      </c>
      <c r="E164" s="39">
        <v>14</v>
      </c>
    </row>
    <row r="165" spans="1:5" x14ac:dyDescent="0.4">
      <c r="A165" s="86" t="s">
        <v>341</v>
      </c>
      <c r="B165" s="38">
        <v>0</v>
      </c>
      <c r="C165" s="38">
        <v>8</v>
      </c>
      <c r="D165" s="38">
        <v>182</v>
      </c>
      <c r="E165" s="39">
        <v>14</v>
      </c>
    </row>
    <row r="166" spans="1:5" x14ac:dyDescent="0.4">
      <c r="A166" s="86" t="s">
        <v>341</v>
      </c>
      <c r="B166" s="38">
        <v>1</v>
      </c>
      <c r="C166" s="38">
        <v>8</v>
      </c>
      <c r="D166" s="38">
        <v>365</v>
      </c>
      <c r="E166" s="39">
        <v>14</v>
      </c>
    </row>
    <row r="167" spans="1:5" x14ac:dyDescent="0.4">
      <c r="A167" s="86" t="s">
        <v>341</v>
      </c>
      <c r="B167" s="38">
        <v>0</v>
      </c>
      <c r="C167" s="38">
        <v>9</v>
      </c>
      <c r="D167" s="38">
        <v>182</v>
      </c>
      <c r="E167" s="39">
        <v>14</v>
      </c>
    </row>
    <row r="168" spans="1:5" x14ac:dyDescent="0.4">
      <c r="A168" s="86" t="s">
        <v>341</v>
      </c>
      <c r="B168" s="38">
        <v>1</v>
      </c>
      <c r="C168" s="38">
        <v>9</v>
      </c>
      <c r="D168" s="38">
        <v>365</v>
      </c>
      <c r="E168" s="39">
        <v>14</v>
      </c>
    </row>
    <row r="169" spans="1:5" x14ac:dyDescent="0.4">
      <c r="A169" s="37" t="s">
        <v>342</v>
      </c>
      <c r="B169" s="38">
        <v>0</v>
      </c>
      <c r="C169" s="38">
        <v>0</v>
      </c>
      <c r="D169" s="38">
        <v>0</v>
      </c>
      <c r="E169" s="37">
        <f>476*2</f>
        <v>952</v>
      </c>
    </row>
    <row r="170" spans="1:5" x14ac:dyDescent="0.4">
      <c r="A170" s="37" t="s">
        <v>342</v>
      </c>
      <c r="B170" s="38">
        <v>0</v>
      </c>
      <c r="C170" s="38">
        <v>1</v>
      </c>
      <c r="D170" s="38">
        <v>182</v>
      </c>
      <c r="E170" s="37">
        <v>48</v>
      </c>
    </row>
    <row r="171" spans="1:5" x14ac:dyDescent="0.4">
      <c r="A171" s="37" t="s">
        <v>342</v>
      </c>
      <c r="B171" s="38">
        <v>1</v>
      </c>
      <c r="C171" s="38">
        <v>1</v>
      </c>
      <c r="D171" s="38">
        <v>365</v>
      </c>
      <c r="E171" s="37">
        <v>48</v>
      </c>
    </row>
    <row r="172" spans="1:5" x14ac:dyDescent="0.4">
      <c r="A172" s="37" t="s">
        <v>342</v>
      </c>
      <c r="B172" s="38">
        <v>0</v>
      </c>
      <c r="C172" s="38">
        <v>2</v>
      </c>
      <c r="D172" s="38">
        <v>182</v>
      </c>
      <c r="E172" s="37">
        <v>48</v>
      </c>
    </row>
    <row r="173" spans="1:5" x14ac:dyDescent="0.4">
      <c r="A173" s="37" t="s">
        <v>342</v>
      </c>
      <c r="B173" s="38">
        <v>1</v>
      </c>
      <c r="C173" s="38">
        <v>2</v>
      </c>
      <c r="D173" s="38">
        <v>365</v>
      </c>
      <c r="E173" s="37">
        <v>48</v>
      </c>
    </row>
    <row r="174" spans="1:5" x14ac:dyDescent="0.4">
      <c r="A174" s="37" t="s">
        <v>342</v>
      </c>
      <c r="B174" s="38">
        <v>0</v>
      </c>
      <c r="C174" s="38">
        <v>3</v>
      </c>
      <c r="D174" s="38">
        <v>182</v>
      </c>
      <c r="E174" s="37">
        <v>48</v>
      </c>
    </row>
    <row r="175" spans="1:5" x14ac:dyDescent="0.4">
      <c r="A175" s="37" t="s">
        <v>342</v>
      </c>
      <c r="B175" s="38">
        <v>1</v>
      </c>
      <c r="C175" s="38">
        <v>3</v>
      </c>
      <c r="D175" s="38">
        <v>365</v>
      </c>
      <c r="E175" s="37">
        <v>48</v>
      </c>
    </row>
    <row r="176" spans="1:5" x14ac:dyDescent="0.4">
      <c r="A176" s="37" t="s">
        <v>342</v>
      </c>
      <c r="B176" s="38">
        <v>0</v>
      </c>
      <c r="C176" s="38">
        <v>4</v>
      </c>
      <c r="D176" s="38">
        <v>182</v>
      </c>
      <c r="E176" s="37">
        <v>48</v>
      </c>
    </row>
    <row r="177" spans="1:5" x14ac:dyDescent="0.4">
      <c r="A177" s="37" t="s">
        <v>342</v>
      </c>
      <c r="B177" s="38">
        <v>1</v>
      </c>
      <c r="C177" s="38">
        <v>4</v>
      </c>
      <c r="D177" s="38">
        <v>365</v>
      </c>
      <c r="E177" s="37">
        <v>48</v>
      </c>
    </row>
    <row r="178" spans="1:5" x14ac:dyDescent="0.4">
      <c r="A178" s="37" t="s">
        <v>342</v>
      </c>
      <c r="B178" s="38">
        <v>0</v>
      </c>
      <c r="C178" s="38">
        <v>5</v>
      </c>
      <c r="D178" s="38">
        <v>182</v>
      </c>
      <c r="E178" s="37">
        <v>48</v>
      </c>
    </row>
    <row r="179" spans="1:5" x14ac:dyDescent="0.4">
      <c r="A179" s="37" t="s">
        <v>342</v>
      </c>
      <c r="B179" s="38">
        <v>1</v>
      </c>
      <c r="C179" s="38">
        <v>5</v>
      </c>
      <c r="D179" s="38">
        <v>365</v>
      </c>
      <c r="E179" s="37">
        <v>48</v>
      </c>
    </row>
    <row r="180" spans="1:5" x14ac:dyDescent="0.4">
      <c r="A180" s="37" t="s">
        <v>342</v>
      </c>
      <c r="B180" s="38">
        <v>0</v>
      </c>
      <c r="C180" s="38">
        <v>6</v>
      </c>
      <c r="D180" s="38">
        <v>182</v>
      </c>
      <c r="E180" s="37">
        <v>48</v>
      </c>
    </row>
    <row r="181" spans="1:5" x14ac:dyDescent="0.4">
      <c r="A181" s="37" t="s">
        <v>342</v>
      </c>
      <c r="B181" s="38">
        <v>1</v>
      </c>
      <c r="C181" s="38">
        <v>6</v>
      </c>
      <c r="D181" s="38">
        <v>365</v>
      </c>
      <c r="E181" s="37">
        <v>48</v>
      </c>
    </row>
    <row r="182" spans="1:5" x14ac:dyDescent="0.4">
      <c r="A182" s="37" t="s">
        <v>342</v>
      </c>
      <c r="B182" s="38">
        <v>0</v>
      </c>
      <c r="C182" s="38">
        <v>7</v>
      </c>
      <c r="D182" s="38">
        <v>182</v>
      </c>
      <c r="E182" s="37">
        <v>48</v>
      </c>
    </row>
    <row r="183" spans="1:5" x14ac:dyDescent="0.4">
      <c r="A183" s="37" t="s">
        <v>342</v>
      </c>
      <c r="B183" s="38">
        <v>1</v>
      </c>
      <c r="C183" s="38">
        <v>7</v>
      </c>
      <c r="D183" s="38">
        <v>365</v>
      </c>
      <c r="E183" s="37">
        <v>48</v>
      </c>
    </row>
    <row r="184" spans="1:5" x14ac:dyDescent="0.4">
      <c r="A184" s="37" t="s">
        <v>342</v>
      </c>
      <c r="B184" s="38">
        <v>0</v>
      </c>
      <c r="C184" s="38">
        <v>8</v>
      </c>
      <c r="D184" s="38">
        <v>182</v>
      </c>
      <c r="E184" s="37">
        <v>48</v>
      </c>
    </row>
    <row r="185" spans="1:5" x14ac:dyDescent="0.4">
      <c r="A185" s="37" t="s">
        <v>342</v>
      </c>
      <c r="B185" s="38">
        <v>1</v>
      </c>
      <c r="C185" s="38">
        <v>8</v>
      </c>
      <c r="D185" s="38">
        <v>365</v>
      </c>
      <c r="E185" s="37">
        <v>48</v>
      </c>
    </row>
    <row r="186" spans="1:5" x14ac:dyDescent="0.4">
      <c r="A186" s="37" t="s">
        <v>342</v>
      </c>
      <c r="B186" s="38">
        <v>0</v>
      </c>
      <c r="C186" s="38">
        <v>9</v>
      </c>
      <c r="D186" s="38">
        <v>182</v>
      </c>
      <c r="E186" s="37">
        <v>48</v>
      </c>
    </row>
    <row r="187" spans="1:5" x14ac:dyDescent="0.4">
      <c r="A187" s="37" t="s">
        <v>342</v>
      </c>
      <c r="B187" s="38">
        <v>1</v>
      </c>
      <c r="C187" s="38">
        <v>9</v>
      </c>
      <c r="D187" s="38">
        <v>365</v>
      </c>
      <c r="E187" s="37">
        <v>48</v>
      </c>
    </row>
    <row r="188" spans="1:5" x14ac:dyDescent="0.4">
      <c r="A188" s="37" t="s">
        <v>343</v>
      </c>
      <c r="B188" s="38">
        <v>0</v>
      </c>
      <c r="C188" s="38">
        <v>0</v>
      </c>
      <c r="D188" s="38">
        <v>0</v>
      </c>
      <c r="E188" s="37">
        <f>658*2</f>
        <v>1316</v>
      </c>
    </row>
    <row r="189" spans="1:5" x14ac:dyDescent="0.4">
      <c r="A189" s="37" t="s">
        <v>343</v>
      </c>
      <c r="B189" s="38">
        <v>0</v>
      </c>
      <c r="C189" s="38">
        <v>1</v>
      </c>
      <c r="D189" s="38">
        <v>182</v>
      </c>
      <c r="E189" s="37">
        <v>66</v>
      </c>
    </row>
    <row r="190" spans="1:5" x14ac:dyDescent="0.4">
      <c r="A190" s="37" t="s">
        <v>343</v>
      </c>
      <c r="B190" s="38">
        <v>1</v>
      </c>
      <c r="C190" s="38">
        <v>1</v>
      </c>
      <c r="D190" s="38">
        <v>365</v>
      </c>
      <c r="E190" s="37">
        <v>66</v>
      </c>
    </row>
    <row r="191" spans="1:5" x14ac:dyDescent="0.4">
      <c r="A191" s="37" t="s">
        <v>343</v>
      </c>
      <c r="B191" s="38">
        <v>0</v>
      </c>
      <c r="C191" s="38">
        <v>2</v>
      </c>
      <c r="D191" s="38">
        <v>182</v>
      </c>
      <c r="E191" s="37">
        <v>66</v>
      </c>
    </row>
    <row r="192" spans="1:5" x14ac:dyDescent="0.4">
      <c r="A192" s="37" t="s">
        <v>343</v>
      </c>
      <c r="B192" s="38">
        <v>1</v>
      </c>
      <c r="C192" s="38">
        <v>2</v>
      </c>
      <c r="D192" s="38">
        <v>365</v>
      </c>
      <c r="E192" s="37">
        <v>66</v>
      </c>
    </row>
    <row r="193" spans="1:5" x14ac:dyDescent="0.4">
      <c r="A193" s="37" t="s">
        <v>343</v>
      </c>
      <c r="B193" s="38">
        <v>0</v>
      </c>
      <c r="C193" s="38">
        <v>3</v>
      </c>
      <c r="D193" s="38">
        <v>182</v>
      </c>
      <c r="E193" s="37">
        <v>66</v>
      </c>
    </row>
    <row r="194" spans="1:5" x14ac:dyDescent="0.4">
      <c r="A194" s="37" t="s">
        <v>343</v>
      </c>
      <c r="B194" s="38">
        <v>1</v>
      </c>
      <c r="C194" s="38">
        <v>3</v>
      </c>
      <c r="D194" s="38">
        <v>365</v>
      </c>
      <c r="E194" s="37">
        <v>66</v>
      </c>
    </row>
    <row r="195" spans="1:5" x14ac:dyDescent="0.4">
      <c r="A195" s="37" t="s">
        <v>343</v>
      </c>
      <c r="B195" s="38">
        <v>0</v>
      </c>
      <c r="C195" s="38">
        <v>4</v>
      </c>
      <c r="D195" s="38">
        <v>182</v>
      </c>
      <c r="E195" s="37">
        <v>66</v>
      </c>
    </row>
    <row r="196" spans="1:5" x14ac:dyDescent="0.4">
      <c r="A196" s="37" t="s">
        <v>343</v>
      </c>
      <c r="B196" s="38">
        <v>1</v>
      </c>
      <c r="C196" s="38">
        <v>4</v>
      </c>
      <c r="D196" s="38">
        <v>365</v>
      </c>
      <c r="E196" s="37">
        <v>66</v>
      </c>
    </row>
    <row r="197" spans="1:5" x14ac:dyDescent="0.4">
      <c r="A197" s="37" t="s">
        <v>343</v>
      </c>
      <c r="B197" s="38">
        <v>0</v>
      </c>
      <c r="C197" s="38">
        <v>5</v>
      </c>
      <c r="D197" s="38">
        <v>182</v>
      </c>
      <c r="E197" s="37">
        <v>66</v>
      </c>
    </row>
    <row r="198" spans="1:5" x14ac:dyDescent="0.4">
      <c r="A198" s="37" t="s">
        <v>343</v>
      </c>
      <c r="B198" s="38">
        <v>1</v>
      </c>
      <c r="C198" s="38">
        <v>5</v>
      </c>
      <c r="D198" s="38">
        <v>365</v>
      </c>
      <c r="E198" s="37">
        <v>66</v>
      </c>
    </row>
    <row r="199" spans="1:5" x14ac:dyDescent="0.4">
      <c r="A199" s="37" t="s">
        <v>343</v>
      </c>
      <c r="B199" s="38">
        <v>0</v>
      </c>
      <c r="C199" s="38">
        <v>6</v>
      </c>
      <c r="D199" s="38">
        <v>182</v>
      </c>
      <c r="E199" s="37">
        <v>66</v>
      </c>
    </row>
    <row r="200" spans="1:5" x14ac:dyDescent="0.4">
      <c r="A200" s="37" t="s">
        <v>343</v>
      </c>
      <c r="B200" s="38">
        <v>1</v>
      </c>
      <c r="C200" s="38">
        <v>6</v>
      </c>
      <c r="D200" s="38">
        <v>365</v>
      </c>
      <c r="E200" s="37">
        <v>66</v>
      </c>
    </row>
    <row r="201" spans="1:5" x14ac:dyDescent="0.4">
      <c r="A201" s="37" t="s">
        <v>343</v>
      </c>
      <c r="B201" s="38">
        <v>0</v>
      </c>
      <c r="C201" s="38">
        <v>7</v>
      </c>
      <c r="D201" s="38">
        <v>182</v>
      </c>
      <c r="E201" s="37">
        <v>66</v>
      </c>
    </row>
    <row r="202" spans="1:5" x14ac:dyDescent="0.4">
      <c r="A202" s="37" t="s">
        <v>343</v>
      </c>
      <c r="B202" s="38">
        <v>1</v>
      </c>
      <c r="C202" s="38">
        <v>7</v>
      </c>
      <c r="D202" s="38">
        <v>365</v>
      </c>
      <c r="E202" s="37">
        <v>66</v>
      </c>
    </row>
    <row r="203" spans="1:5" x14ac:dyDescent="0.4">
      <c r="A203" s="37" t="s">
        <v>343</v>
      </c>
      <c r="B203" s="38">
        <v>0</v>
      </c>
      <c r="C203" s="38">
        <v>8</v>
      </c>
      <c r="D203" s="38">
        <v>182</v>
      </c>
      <c r="E203" s="37">
        <v>66</v>
      </c>
    </row>
    <row r="204" spans="1:5" x14ac:dyDescent="0.4">
      <c r="A204" s="37" t="s">
        <v>343</v>
      </c>
      <c r="B204" s="38">
        <v>1</v>
      </c>
      <c r="C204" s="38">
        <v>8</v>
      </c>
      <c r="D204" s="38">
        <v>365</v>
      </c>
      <c r="E204" s="37">
        <v>66</v>
      </c>
    </row>
    <row r="205" spans="1:5" x14ac:dyDescent="0.4">
      <c r="A205" s="37" t="s">
        <v>343</v>
      </c>
      <c r="B205" s="38">
        <v>0</v>
      </c>
      <c r="C205" s="38">
        <v>9</v>
      </c>
      <c r="D205" s="38">
        <v>182</v>
      </c>
      <c r="E205" s="37">
        <v>66</v>
      </c>
    </row>
    <row r="206" spans="1:5" x14ac:dyDescent="0.4">
      <c r="A206" s="37" t="s">
        <v>343</v>
      </c>
      <c r="B206" s="38">
        <v>1</v>
      </c>
      <c r="C206" s="38">
        <v>9</v>
      </c>
      <c r="D206" s="38">
        <v>365</v>
      </c>
      <c r="E206" s="37">
        <v>66</v>
      </c>
    </row>
    <row r="207" spans="1:5" x14ac:dyDescent="0.4">
      <c r="A207" s="37" t="s">
        <v>344</v>
      </c>
      <c r="B207" s="38">
        <v>0</v>
      </c>
      <c r="C207" s="38">
        <v>0</v>
      </c>
      <c r="D207" s="38">
        <v>0</v>
      </c>
      <c r="E207" s="37">
        <f>153*2</f>
        <v>306</v>
      </c>
    </row>
    <row r="208" spans="1:5" x14ac:dyDescent="0.4">
      <c r="A208" s="37" t="s">
        <v>344</v>
      </c>
      <c r="B208" s="38">
        <v>0</v>
      </c>
      <c r="C208" s="38">
        <v>1</v>
      </c>
      <c r="D208" s="38">
        <v>182</v>
      </c>
      <c r="E208" s="37">
        <v>15</v>
      </c>
    </row>
    <row r="209" spans="1:5" x14ac:dyDescent="0.4">
      <c r="A209" s="37" t="s">
        <v>344</v>
      </c>
      <c r="B209" s="38">
        <v>1</v>
      </c>
      <c r="C209" s="38">
        <v>1</v>
      </c>
      <c r="D209" s="38">
        <v>365</v>
      </c>
      <c r="E209" s="37">
        <v>15</v>
      </c>
    </row>
    <row r="210" spans="1:5" x14ac:dyDescent="0.4">
      <c r="A210" s="37" t="s">
        <v>344</v>
      </c>
      <c r="B210" s="38">
        <v>0</v>
      </c>
      <c r="C210" s="38">
        <v>2</v>
      </c>
      <c r="D210" s="38">
        <v>182</v>
      </c>
      <c r="E210" s="37">
        <v>15</v>
      </c>
    </row>
    <row r="211" spans="1:5" x14ac:dyDescent="0.4">
      <c r="A211" s="37" t="s">
        <v>344</v>
      </c>
      <c r="B211" s="38">
        <v>1</v>
      </c>
      <c r="C211" s="38">
        <v>2</v>
      </c>
      <c r="D211" s="38">
        <v>365</v>
      </c>
      <c r="E211" s="37">
        <v>15</v>
      </c>
    </row>
    <row r="212" spans="1:5" x14ac:dyDescent="0.4">
      <c r="A212" s="37" t="s">
        <v>344</v>
      </c>
      <c r="B212" s="38">
        <v>0</v>
      </c>
      <c r="C212" s="38">
        <v>3</v>
      </c>
      <c r="D212" s="38">
        <v>182</v>
      </c>
      <c r="E212" s="37">
        <v>15</v>
      </c>
    </row>
    <row r="213" spans="1:5" x14ac:dyDescent="0.4">
      <c r="A213" s="37" t="s">
        <v>344</v>
      </c>
      <c r="B213" s="38">
        <v>1</v>
      </c>
      <c r="C213" s="38">
        <v>3</v>
      </c>
      <c r="D213" s="38">
        <v>365</v>
      </c>
      <c r="E213" s="37">
        <v>15</v>
      </c>
    </row>
    <row r="214" spans="1:5" x14ac:dyDescent="0.4">
      <c r="A214" s="37" t="s">
        <v>344</v>
      </c>
      <c r="B214" s="38">
        <v>0</v>
      </c>
      <c r="C214" s="38">
        <v>4</v>
      </c>
      <c r="D214" s="38">
        <v>182</v>
      </c>
      <c r="E214" s="37">
        <v>15</v>
      </c>
    </row>
    <row r="215" spans="1:5" x14ac:dyDescent="0.4">
      <c r="A215" s="37" t="s">
        <v>344</v>
      </c>
      <c r="B215" s="38">
        <v>1</v>
      </c>
      <c r="C215" s="38">
        <v>4</v>
      </c>
      <c r="D215" s="38">
        <v>365</v>
      </c>
      <c r="E215" s="37">
        <v>15</v>
      </c>
    </row>
    <row r="216" spans="1:5" x14ac:dyDescent="0.4">
      <c r="A216" s="37" t="s">
        <v>344</v>
      </c>
      <c r="B216" s="38">
        <v>0</v>
      </c>
      <c r="C216" s="38">
        <v>5</v>
      </c>
      <c r="D216" s="38">
        <v>182</v>
      </c>
      <c r="E216" s="37">
        <v>15</v>
      </c>
    </row>
    <row r="217" spans="1:5" x14ac:dyDescent="0.4">
      <c r="A217" s="37" t="s">
        <v>344</v>
      </c>
      <c r="B217" s="38">
        <v>1</v>
      </c>
      <c r="C217" s="38">
        <v>5</v>
      </c>
      <c r="D217" s="38">
        <v>365</v>
      </c>
      <c r="E217" s="37">
        <v>15</v>
      </c>
    </row>
    <row r="218" spans="1:5" x14ac:dyDescent="0.4">
      <c r="A218" s="37" t="s">
        <v>344</v>
      </c>
      <c r="B218" s="38">
        <v>0</v>
      </c>
      <c r="C218" s="38">
        <v>6</v>
      </c>
      <c r="D218" s="38">
        <v>182</v>
      </c>
      <c r="E218" s="37">
        <v>15</v>
      </c>
    </row>
    <row r="219" spans="1:5" x14ac:dyDescent="0.4">
      <c r="A219" s="37" t="s">
        <v>344</v>
      </c>
      <c r="B219" s="38">
        <v>1</v>
      </c>
      <c r="C219" s="38">
        <v>6</v>
      </c>
      <c r="D219" s="38">
        <v>365</v>
      </c>
      <c r="E219" s="37">
        <v>15</v>
      </c>
    </row>
    <row r="220" spans="1:5" x14ac:dyDescent="0.4">
      <c r="A220" s="37" t="s">
        <v>344</v>
      </c>
      <c r="B220" s="38">
        <v>0</v>
      </c>
      <c r="C220" s="38">
        <v>7</v>
      </c>
      <c r="D220" s="38">
        <v>182</v>
      </c>
      <c r="E220" s="37">
        <v>15</v>
      </c>
    </row>
    <row r="221" spans="1:5" x14ac:dyDescent="0.4">
      <c r="A221" s="37" t="s">
        <v>344</v>
      </c>
      <c r="B221" s="38">
        <v>1</v>
      </c>
      <c r="C221" s="38">
        <v>7</v>
      </c>
      <c r="D221" s="38">
        <v>365</v>
      </c>
      <c r="E221" s="37">
        <v>15</v>
      </c>
    </row>
    <row r="222" spans="1:5" x14ac:dyDescent="0.4">
      <c r="A222" s="37" t="s">
        <v>344</v>
      </c>
      <c r="B222" s="38">
        <v>0</v>
      </c>
      <c r="C222" s="38">
        <v>8</v>
      </c>
      <c r="D222" s="38">
        <v>182</v>
      </c>
      <c r="E222" s="37">
        <v>15</v>
      </c>
    </row>
    <row r="223" spans="1:5" x14ac:dyDescent="0.4">
      <c r="A223" s="37" t="s">
        <v>344</v>
      </c>
      <c r="B223" s="38">
        <v>1</v>
      </c>
      <c r="C223" s="38">
        <v>8</v>
      </c>
      <c r="D223" s="38">
        <v>365</v>
      </c>
      <c r="E223" s="37">
        <v>15</v>
      </c>
    </row>
    <row r="224" spans="1:5" x14ac:dyDescent="0.4">
      <c r="A224" s="37" t="s">
        <v>344</v>
      </c>
      <c r="B224" s="38">
        <v>0</v>
      </c>
      <c r="C224" s="38">
        <v>9</v>
      </c>
      <c r="D224" s="38">
        <v>182</v>
      </c>
      <c r="E224" s="37">
        <v>15</v>
      </c>
    </row>
    <row r="225" spans="1:5" x14ac:dyDescent="0.4">
      <c r="A225" s="37" t="s">
        <v>344</v>
      </c>
      <c r="B225" s="38">
        <v>1</v>
      </c>
      <c r="C225" s="38">
        <v>9</v>
      </c>
      <c r="D225" s="38">
        <v>365</v>
      </c>
      <c r="E225" s="37">
        <v>15</v>
      </c>
    </row>
    <row r="226" spans="1:5" x14ac:dyDescent="0.4">
      <c r="A226" s="37" t="s">
        <v>345</v>
      </c>
      <c r="B226" s="38">
        <v>0</v>
      </c>
      <c r="C226" s="38">
        <v>0</v>
      </c>
      <c r="D226" s="38">
        <v>0</v>
      </c>
      <c r="E226" s="37">
        <f>526*2</f>
        <v>1052</v>
      </c>
    </row>
    <row r="227" spans="1:5" x14ac:dyDescent="0.4">
      <c r="A227" s="37" t="s">
        <v>345</v>
      </c>
      <c r="B227" s="38">
        <v>0</v>
      </c>
      <c r="C227" s="38">
        <v>1</v>
      </c>
      <c r="D227" s="38">
        <v>182</v>
      </c>
      <c r="E227" s="37">
        <v>53</v>
      </c>
    </row>
    <row r="228" spans="1:5" x14ac:dyDescent="0.4">
      <c r="A228" s="37" t="s">
        <v>345</v>
      </c>
      <c r="B228" s="38">
        <v>1</v>
      </c>
      <c r="C228" s="38">
        <v>1</v>
      </c>
      <c r="D228" s="38">
        <v>365</v>
      </c>
      <c r="E228" s="37">
        <v>53</v>
      </c>
    </row>
    <row r="229" spans="1:5" x14ac:dyDescent="0.4">
      <c r="A229" s="37" t="s">
        <v>345</v>
      </c>
      <c r="B229" s="38">
        <v>0</v>
      </c>
      <c r="C229" s="38">
        <v>2</v>
      </c>
      <c r="D229" s="38">
        <v>182</v>
      </c>
      <c r="E229" s="37">
        <v>53</v>
      </c>
    </row>
    <row r="230" spans="1:5" x14ac:dyDescent="0.4">
      <c r="A230" s="37" t="s">
        <v>345</v>
      </c>
      <c r="B230" s="38">
        <v>1</v>
      </c>
      <c r="C230" s="38">
        <v>2</v>
      </c>
      <c r="D230" s="38">
        <v>365</v>
      </c>
      <c r="E230" s="37">
        <v>53</v>
      </c>
    </row>
    <row r="231" spans="1:5" x14ac:dyDescent="0.4">
      <c r="A231" s="37" t="s">
        <v>345</v>
      </c>
      <c r="B231" s="38">
        <v>0</v>
      </c>
      <c r="C231" s="38">
        <v>3</v>
      </c>
      <c r="D231" s="38">
        <v>182</v>
      </c>
      <c r="E231" s="37">
        <v>53</v>
      </c>
    </row>
    <row r="232" spans="1:5" x14ac:dyDescent="0.4">
      <c r="A232" s="37" t="s">
        <v>345</v>
      </c>
      <c r="B232" s="38">
        <v>1</v>
      </c>
      <c r="C232" s="38">
        <v>3</v>
      </c>
      <c r="D232" s="38">
        <v>365</v>
      </c>
      <c r="E232" s="37">
        <v>53</v>
      </c>
    </row>
    <row r="233" spans="1:5" x14ac:dyDescent="0.4">
      <c r="A233" s="37" t="s">
        <v>345</v>
      </c>
      <c r="B233" s="38">
        <v>0</v>
      </c>
      <c r="C233" s="38">
        <v>4</v>
      </c>
      <c r="D233" s="38">
        <v>182</v>
      </c>
      <c r="E233" s="37">
        <v>53</v>
      </c>
    </row>
    <row r="234" spans="1:5" x14ac:dyDescent="0.4">
      <c r="A234" s="37" t="s">
        <v>345</v>
      </c>
      <c r="B234" s="38">
        <v>1</v>
      </c>
      <c r="C234" s="38">
        <v>4</v>
      </c>
      <c r="D234" s="38">
        <v>365</v>
      </c>
      <c r="E234" s="37">
        <v>53</v>
      </c>
    </row>
    <row r="235" spans="1:5" x14ac:dyDescent="0.4">
      <c r="A235" s="37" t="s">
        <v>345</v>
      </c>
      <c r="B235" s="38">
        <v>0</v>
      </c>
      <c r="C235" s="38">
        <v>5</v>
      </c>
      <c r="D235" s="38">
        <v>182</v>
      </c>
      <c r="E235" s="37">
        <v>53</v>
      </c>
    </row>
    <row r="236" spans="1:5" x14ac:dyDescent="0.4">
      <c r="A236" s="37" t="s">
        <v>345</v>
      </c>
      <c r="B236" s="38">
        <v>1</v>
      </c>
      <c r="C236" s="38">
        <v>5</v>
      </c>
      <c r="D236" s="38">
        <v>365</v>
      </c>
      <c r="E236" s="37">
        <v>53</v>
      </c>
    </row>
    <row r="237" spans="1:5" x14ac:dyDescent="0.4">
      <c r="A237" s="37" t="s">
        <v>345</v>
      </c>
      <c r="B237" s="38">
        <v>0</v>
      </c>
      <c r="C237" s="38">
        <v>6</v>
      </c>
      <c r="D237" s="38">
        <v>182</v>
      </c>
      <c r="E237" s="37">
        <v>53</v>
      </c>
    </row>
    <row r="238" spans="1:5" x14ac:dyDescent="0.4">
      <c r="A238" s="37" t="s">
        <v>345</v>
      </c>
      <c r="B238" s="38">
        <v>1</v>
      </c>
      <c r="C238" s="38">
        <v>6</v>
      </c>
      <c r="D238" s="38">
        <v>365</v>
      </c>
      <c r="E238" s="37">
        <v>53</v>
      </c>
    </row>
    <row r="239" spans="1:5" x14ac:dyDescent="0.4">
      <c r="A239" s="37" t="s">
        <v>345</v>
      </c>
      <c r="B239" s="38">
        <v>0</v>
      </c>
      <c r="C239" s="38">
        <v>7</v>
      </c>
      <c r="D239" s="38">
        <v>182</v>
      </c>
      <c r="E239" s="37">
        <v>53</v>
      </c>
    </row>
    <row r="240" spans="1:5" x14ac:dyDescent="0.4">
      <c r="A240" s="37" t="s">
        <v>345</v>
      </c>
      <c r="B240" s="38">
        <v>1</v>
      </c>
      <c r="C240" s="38">
        <v>7</v>
      </c>
      <c r="D240" s="38">
        <v>365</v>
      </c>
      <c r="E240" s="37">
        <v>53</v>
      </c>
    </row>
    <row r="241" spans="1:5" x14ac:dyDescent="0.4">
      <c r="A241" s="37" t="s">
        <v>345</v>
      </c>
      <c r="B241" s="38">
        <v>0</v>
      </c>
      <c r="C241" s="38">
        <v>8</v>
      </c>
      <c r="D241" s="38">
        <v>182</v>
      </c>
      <c r="E241" s="37">
        <v>53</v>
      </c>
    </row>
    <row r="242" spans="1:5" x14ac:dyDescent="0.4">
      <c r="A242" s="37" t="s">
        <v>345</v>
      </c>
      <c r="B242" s="38">
        <v>1</v>
      </c>
      <c r="C242" s="38">
        <v>8</v>
      </c>
      <c r="D242" s="38">
        <v>365</v>
      </c>
      <c r="E242" s="37">
        <v>53</v>
      </c>
    </row>
    <row r="243" spans="1:5" x14ac:dyDescent="0.4">
      <c r="A243" s="37" t="s">
        <v>345</v>
      </c>
      <c r="B243" s="38">
        <v>0</v>
      </c>
      <c r="C243" s="38">
        <v>9</v>
      </c>
      <c r="D243" s="38">
        <v>182</v>
      </c>
      <c r="E243" s="37">
        <v>53</v>
      </c>
    </row>
    <row r="244" spans="1:5" x14ac:dyDescent="0.4">
      <c r="A244" s="37" t="s">
        <v>345</v>
      </c>
      <c r="B244" s="38">
        <v>1</v>
      </c>
      <c r="C244" s="38">
        <v>9</v>
      </c>
      <c r="D244" s="38">
        <v>365</v>
      </c>
      <c r="E244" s="37">
        <v>53</v>
      </c>
    </row>
    <row r="245" spans="1:5" x14ac:dyDescent="0.4">
      <c r="A245" s="37" t="s">
        <v>346</v>
      </c>
      <c r="B245" s="38">
        <v>0</v>
      </c>
      <c r="C245" s="38">
        <v>0</v>
      </c>
      <c r="D245" s="38">
        <v>0</v>
      </c>
      <c r="E245" s="37">
        <f>3846*2</f>
        <v>7692</v>
      </c>
    </row>
    <row r="246" spans="1:5" x14ac:dyDescent="0.4">
      <c r="A246" s="37" t="s">
        <v>346</v>
      </c>
      <c r="B246" s="38">
        <v>0</v>
      </c>
      <c r="C246" s="38">
        <v>1</v>
      </c>
      <c r="D246" s="38">
        <v>182</v>
      </c>
      <c r="E246" s="37">
        <v>385</v>
      </c>
    </row>
    <row r="247" spans="1:5" x14ac:dyDescent="0.4">
      <c r="A247" s="37" t="s">
        <v>346</v>
      </c>
      <c r="B247" s="38">
        <v>1</v>
      </c>
      <c r="C247" s="38">
        <v>1</v>
      </c>
      <c r="D247" s="38">
        <v>365</v>
      </c>
      <c r="E247" s="37">
        <v>385</v>
      </c>
    </row>
    <row r="248" spans="1:5" x14ac:dyDescent="0.4">
      <c r="A248" s="37" t="s">
        <v>346</v>
      </c>
      <c r="B248" s="38">
        <v>0</v>
      </c>
      <c r="C248" s="38">
        <v>2</v>
      </c>
      <c r="D248" s="38">
        <v>182</v>
      </c>
      <c r="E248" s="37">
        <v>385</v>
      </c>
    </row>
    <row r="249" spans="1:5" x14ac:dyDescent="0.4">
      <c r="A249" s="37" t="s">
        <v>346</v>
      </c>
      <c r="B249" s="38">
        <v>1</v>
      </c>
      <c r="C249" s="38">
        <v>2</v>
      </c>
      <c r="D249" s="38">
        <v>365</v>
      </c>
      <c r="E249" s="37">
        <v>385</v>
      </c>
    </row>
    <row r="250" spans="1:5" x14ac:dyDescent="0.4">
      <c r="A250" s="37" t="s">
        <v>346</v>
      </c>
      <c r="B250" s="38">
        <v>0</v>
      </c>
      <c r="C250" s="38">
        <v>3</v>
      </c>
      <c r="D250" s="38">
        <v>182</v>
      </c>
      <c r="E250" s="37">
        <v>385</v>
      </c>
    </row>
    <row r="251" spans="1:5" x14ac:dyDescent="0.4">
      <c r="A251" s="37" t="s">
        <v>346</v>
      </c>
      <c r="B251" s="38">
        <v>1</v>
      </c>
      <c r="C251" s="38">
        <v>3</v>
      </c>
      <c r="D251" s="38">
        <v>365</v>
      </c>
      <c r="E251" s="37">
        <v>385</v>
      </c>
    </row>
    <row r="252" spans="1:5" x14ac:dyDescent="0.4">
      <c r="A252" s="37" t="s">
        <v>346</v>
      </c>
      <c r="B252" s="38">
        <v>0</v>
      </c>
      <c r="C252" s="38">
        <v>4</v>
      </c>
      <c r="D252" s="38">
        <v>182</v>
      </c>
      <c r="E252" s="37">
        <v>385</v>
      </c>
    </row>
    <row r="253" spans="1:5" x14ac:dyDescent="0.4">
      <c r="A253" s="37" t="s">
        <v>346</v>
      </c>
      <c r="B253" s="38">
        <v>1</v>
      </c>
      <c r="C253" s="38">
        <v>4</v>
      </c>
      <c r="D253" s="38">
        <v>365</v>
      </c>
      <c r="E253" s="37">
        <v>385</v>
      </c>
    </row>
    <row r="254" spans="1:5" x14ac:dyDescent="0.4">
      <c r="A254" s="37" t="s">
        <v>346</v>
      </c>
      <c r="B254" s="38">
        <v>0</v>
      </c>
      <c r="C254" s="38">
        <v>5</v>
      </c>
      <c r="D254" s="38">
        <v>182</v>
      </c>
      <c r="E254" s="37">
        <v>385</v>
      </c>
    </row>
    <row r="255" spans="1:5" x14ac:dyDescent="0.4">
      <c r="A255" s="37" t="s">
        <v>346</v>
      </c>
      <c r="B255" s="38">
        <v>1</v>
      </c>
      <c r="C255" s="38">
        <v>5</v>
      </c>
      <c r="D255" s="38">
        <v>365</v>
      </c>
      <c r="E255" s="37">
        <v>385</v>
      </c>
    </row>
    <row r="256" spans="1:5" x14ac:dyDescent="0.4">
      <c r="A256" s="37" t="s">
        <v>346</v>
      </c>
      <c r="B256" s="38">
        <v>0</v>
      </c>
      <c r="C256" s="38">
        <v>6</v>
      </c>
      <c r="D256" s="38">
        <v>182</v>
      </c>
      <c r="E256" s="37">
        <v>385</v>
      </c>
    </row>
    <row r="257" spans="1:5" x14ac:dyDescent="0.4">
      <c r="A257" s="37" t="s">
        <v>346</v>
      </c>
      <c r="B257" s="38">
        <v>1</v>
      </c>
      <c r="C257" s="38">
        <v>6</v>
      </c>
      <c r="D257" s="38">
        <v>365</v>
      </c>
      <c r="E257" s="37">
        <v>385</v>
      </c>
    </row>
    <row r="258" spans="1:5" x14ac:dyDescent="0.4">
      <c r="A258" s="37" t="s">
        <v>346</v>
      </c>
      <c r="B258" s="38">
        <v>0</v>
      </c>
      <c r="C258" s="38">
        <v>7</v>
      </c>
      <c r="D258" s="38">
        <v>182</v>
      </c>
      <c r="E258" s="37">
        <v>385</v>
      </c>
    </row>
    <row r="259" spans="1:5" x14ac:dyDescent="0.4">
      <c r="A259" s="37" t="s">
        <v>346</v>
      </c>
      <c r="B259" s="38">
        <v>1</v>
      </c>
      <c r="C259" s="38">
        <v>7</v>
      </c>
      <c r="D259" s="38">
        <v>365</v>
      </c>
      <c r="E259" s="37">
        <v>385</v>
      </c>
    </row>
    <row r="260" spans="1:5" x14ac:dyDescent="0.4">
      <c r="A260" s="37" t="s">
        <v>346</v>
      </c>
      <c r="B260" s="38">
        <v>0</v>
      </c>
      <c r="C260" s="38">
        <v>8</v>
      </c>
      <c r="D260" s="38">
        <v>182</v>
      </c>
      <c r="E260" s="37">
        <v>385</v>
      </c>
    </row>
    <row r="261" spans="1:5" x14ac:dyDescent="0.4">
      <c r="A261" s="37" t="s">
        <v>346</v>
      </c>
      <c r="B261" s="38">
        <v>1</v>
      </c>
      <c r="C261" s="38">
        <v>8</v>
      </c>
      <c r="D261" s="38">
        <v>365</v>
      </c>
      <c r="E261" s="37">
        <v>385</v>
      </c>
    </row>
    <row r="262" spans="1:5" x14ac:dyDescent="0.4">
      <c r="A262" s="37" t="s">
        <v>346</v>
      </c>
      <c r="B262" s="38">
        <v>0</v>
      </c>
      <c r="C262" s="38">
        <v>9</v>
      </c>
      <c r="D262" s="38">
        <v>182</v>
      </c>
      <c r="E262" s="37">
        <v>385</v>
      </c>
    </row>
    <row r="263" spans="1:5" x14ac:dyDescent="0.4">
      <c r="A263" s="37" t="s">
        <v>346</v>
      </c>
      <c r="B263" s="38">
        <v>1</v>
      </c>
      <c r="C263" s="38">
        <v>9</v>
      </c>
      <c r="D263" s="38">
        <v>365</v>
      </c>
      <c r="E263" s="37">
        <v>385</v>
      </c>
    </row>
    <row r="264" spans="1:5" x14ac:dyDescent="0.4">
      <c r="A264" s="37" t="s">
        <v>347</v>
      </c>
      <c r="B264" s="38">
        <v>0</v>
      </c>
      <c r="C264" s="38">
        <v>0</v>
      </c>
      <c r="D264" s="38">
        <v>0</v>
      </c>
      <c r="E264" s="37">
        <f>1250*2</f>
        <v>2500</v>
      </c>
    </row>
    <row r="265" spans="1:5" x14ac:dyDescent="0.4">
      <c r="A265" s="37" t="s">
        <v>347</v>
      </c>
      <c r="B265" s="38">
        <v>1</v>
      </c>
      <c r="C265" s="38">
        <v>1</v>
      </c>
      <c r="D265" s="38">
        <v>365</v>
      </c>
      <c r="E265" s="37">
        <v>125</v>
      </c>
    </row>
    <row r="266" spans="1:5" x14ac:dyDescent="0.4">
      <c r="A266" s="37" t="s">
        <v>347</v>
      </c>
      <c r="B266" s="38">
        <v>0</v>
      </c>
      <c r="C266" s="38">
        <v>2</v>
      </c>
      <c r="D266" s="38">
        <v>182</v>
      </c>
      <c r="E266" s="37">
        <v>125</v>
      </c>
    </row>
    <row r="267" spans="1:5" x14ac:dyDescent="0.4">
      <c r="A267" s="37" t="s">
        <v>347</v>
      </c>
      <c r="B267" s="38">
        <v>1</v>
      </c>
      <c r="C267" s="38">
        <v>2</v>
      </c>
      <c r="D267" s="38">
        <v>365</v>
      </c>
      <c r="E267" s="37">
        <v>125</v>
      </c>
    </row>
    <row r="268" spans="1:5" x14ac:dyDescent="0.4">
      <c r="A268" s="37" t="s">
        <v>347</v>
      </c>
      <c r="B268" s="38">
        <v>0</v>
      </c>
      <c r="C268" s="38">
        <v>3</v>
      </c>
      <c r="D268" s="38">
        <v>182</v>
      </c>
      <c r="E268" s="37">
        <v>125</v>
      </c>
    </row>
    <row r="269" spans="1:5" x14ac:dyDescent="0.4">
      <c r="A269" s="37" t="s">
        <v>347</v>
      </c>
      <c r="B269" s="38">
        <v>1</v>
      </c>
      <c r="C269" s="38">
        <v>3</v>
      </c>
      <c r="D269" s="38">
        <v>365</v>
      </c>
      <c r="E269" s="37">
        <v>125</v>
      </c>
    </row>
    <row r="270" spans="1:5" x14ac:dyDescent="0.4">
      <c r="A270" s="37" t="s">
        <v>347</v>
      </c>
      <c r="B270" s="38">
        <v>0</v>
      </c>
      <c r="C270" s="38">
        <v>4</v>
      </c>
      <c r="D270" s="38">
        <v>182</v>
      </c>
      <c r="E270" s="37">
        <v>125</v>
      </c>
    </row>
    <row r="271" spans="1:5" x14ac:dyDescent="0.4">
      <c r="A271" s="37" t="s">
        <v>347</v>
      </c>
      <c r="B271" s="38">
        <v>1</v>
      </c>
      <c r="C271" s="38">
        <v>4</v>
      </c>
      <c r="D271" s="38">
        <v>365</v>
      </c>
      <c r="E271" s="37">
        <v>125</v>
      </c>
    </row>
    <row r="272" spans="1:5" x14ac:dyDescent="0.4">
      <c r="A272" s="37" t="s">
        <v>347</v>
      </c>
      <c r="B272" s="38">
        <v>0</v>
      </c>
      <c r="C272" s="38">
        <v>5</v>
      </c>
      <c r="D272" s="38">
        <v>182</v>
      </c>
      <c r="E272" s="37">
        <v>125</v>
      </c>
    </row>
    <row r="273" spans="1:5" x14ac:dyDescent="0.4">
      <c r="A273" s="37" t="s">
        <v>347</v>
      </c>
      <c r="B273" s="38">
        <v>1</v>
      </c>
      <c r="C273" s="38">
        <v>5</v>
      </c>
      <c r="D273" s="38">
        <v>365</v>
      </c>
      <c r="E273" s="37">
        <v>125</v>
      </c>
    </row>
    <row r="274" spans="1:5" x14ac:dyDescent="0.4">
      <c r="A274" s="37" t="s">
        <v>347</v>
      </c>
      <c r="B274" s="38">
        <v>0</v>
      </c>
      <c r="C274" s="38">
        <v>6</v>
      </c>
      <c r="D274" s="38">
        <v>182</v>
      </c>
      <c r="E274" s="37">
        <v>125</v>
      </c>
    </row>
    <row r="275" spans="1:5" x14ac:dyDescent="0.4">
      <c r="A275" s="37" t="s">
        <v>347</v>
      </c>
      <c r="B275" s="38">
        <v>1</v>
      </c>
      <c r="C275" s="38">
        <v>6</v>
      </c>
      <c r="D275" s="38">
        <v>365</v>
      </c>
      <c r="E275" s="37">
        <v>125</v>
      </c>
    </row>
    <row r="276" spans="1:5" x14ac:dyDescent="0.4">
      <c r="A276" s="37" t="s">
        <v>347</v>
      </c>
      <c r="B276" s="38">
        <v>0</v>
      </c>
      <c r="C276" s="38">
        <v>7</v>
      </c>
      <c r="D276" s="38">
        <v>182</v>
      </c>
      <c r="E276" s="37">
        <v>125</v>
      </c>
    </row>
    <row r="277" spans="1:5" x14ac:dyDescent="0.4">
      <c r="A277" s="37" t="s">
        <v>347</v>
      </c>
      <c r="B277" s="38">
        <v>1</v>
      </c>
      <c r="C277" s="38">
        <v>7</v>
      </c>
      <c r="D277" s="38">
        <v>365</v>
      </c>
      <c r="E277" s="37">
        <v>125</v>
      </c>
    </row>
    <row r="278" spans="1:5" x14ac:dyDescent="0.4">
      <c r="A278" s="37" t="s">
        <v>347</v>
      </c>
      <c r="B278" s="38">
        <v>0</v>
      </c>
      <c r="C278" s="38">
        <v>8</v>
      </c>
      <c r="D278" s="38">
        <v>182</v>
      </c>
      <c r="E278" s="37">
        <v>125</v>
      </c>
    </row>
    <row r="279" spans="1:5" x14ac:dyDescent="0.4">
      <c r="A279" s="37" t="s">
        <v>347</v>
      </c>
      <c r="B279" s="38">
        <v>1</v>
      </c>
      <c r="C279" s="38">
        <v>8</v>
      </c>
      <c r="D279" s="38">
        <v>365</v>
      </c>
      <c r="E279" s="37">
        <v>125</v>
      </c>
    </row>
    <row r="280" spans="1:5" x14ac:dyDescent="0.4">
      <c r="A280" s="37" t="s">
        <v>347</v>
      </c>
      <c r="B280" s="38">
        <v>0</v>
      </c>
      <c r="C280" s="38">
        <v>9</v>
      </c>
      <c r="D280" s="38">
        <v>182</v>
      </c>
      <c r="E280" s="37">
        <v>125</v>
      </c>
    </row>
    <row r="281" spans="1:5" x14ac:dyDescent="0.4">
      <c r="A281" s="37" t="s">
        <v>347</v>
      </c>
      <c r="B281" s="38">
        <v>1</v>
      </c>
      <c r="C281" s="38">
        <v>9</v>
      </c>
      <c r="D281" s="38">
        <v>365</v>
      </c>
      <c r="E281" s="37">
        <v>125</v>
      </c>
    </row>
    <row r="282" spans="1:5" x14ac:dyDescent="0.4">
      <c r="A282" s="37" t="s">
        <v>348</v>
      </c>
      <c r="B282" s="38">
        <v>0</v>
      </c>
      <c r="C282" s="38">
        <v>0</v>
      </c>
      <c r="D282" s="38">
        <v>0</v>
      </c>
      <c r="E282" s="37">
        <f>3333*2</f>
        <v>6666</v>
      </c>
    </row>
    <row r="283" spans="1:5" x14ac:dyDescent="0.4">
      <c r="A283" s="37" t="s">
        <v>348</v>
      </c>
      <c r="B283" s="38">
        <v>0</v>
      </c>
      <c r="C283" s="38">
        <v>1</v>
      </c>
      <c r="D283" s="38">
        <v>182</v>
      </c>
      <c r="E283" s="37">
        <v>333</v>
      </c>
    </row>
    <row r="284" spans="1:5" x14ac:dyDescent="0.4">
      <c r="A284" s="37" t="s">
        <v>348</v>
      </c>
      <c r="B284" s="38">
        <v>1</v>
      </c>
      <c r="C284" s="38">
        <v>1</v>
      </c>
      <c r="D284" s="38">
        <v>365</v>
      </c>
      <c r="E284" s="37">
        <v>333</v>
      </c>
    </row>
    <row r="285" spans="1:5" x14ac:dyDescent="0.4">
      <c r="A285" s="37" t="s">
        <v>348</v>
      </c>
      <c r="B285" s="38">
        <v>0</v>
      </c>
      <c r="C285" s="38">
        <v>2</v>
      </c>
      <c r="D285" s="38">
        <v>182</v>
      </c>
      <c r="E285" s="37">
        <v>333</v>
      </c>
    </row>
    <row r="286" spans="1:5" x14ac:dyDescent="0.4">
      <c r="A286" s="37" t="s">
        <v>348</v>
      </c>
      <c r="B286" s="38">
        <v>1</v>
      </c>
      <c r="C286" s="38">
        <v>2</v>
      </c>
      <c r="D286" s="38">
        <v>365</v>
      </c>
      <c r="E286" s="37">
        <v>333</v>
      </c>
    </row>
    <row r="287" spans="1:5" x14ac:dyDescent="0.4">
      <c r="A287" s="37" t="s">
        <v>348</v>
      </c>
      <c r="B287" s="38">
        <v>0</v>
      </c>
      <c r="C287" s="38">
        <v>3</v>
      </c>
      <c r="D287" s="38">
        <v>182</v>
      </c>
      <c r="E287" s="37">
        <v>333</v>
      </c>
    </row>
    <row r="288" spans="1:5" x14ac:dyDescent="0.4">
      <c r="A288" s="37" t="s">
        <v>348</v>
      </c>
      <c r="B288" s="38">
        <v>1</v>
      </c>
      <c r="C288" s="38">
        <v>3</v>
      </c>
      <c r="D288" s="38">
        <v>365</v>
      </c>
      <c r="E288" s="37">
        <v>333</v>
      </c>
    </row>
    <row r="289" spans="1:5" x14ac:dyDescent="0.4">
      <c r="A289" s="37" t="s">
        <v>348</v>
      </c>
      <c r="B289" s="38">
        <v>0</v>
      </c>
      <c r="C289" s="38">
        <v>4</v>
      </c>
      <c r="D289" s="38">
        <v>182</v>
      </c>
      <c r="E289" s="37">
        <v>333</v>
      </c>
    </row>
    <row r="290" spans="1:5" x14ac:dyDescent="0.4">
      <c r="A290" s="37" t="s">
        <v>348</v>
      </c>
      <c r="B290" s="38">
        <v>1</v>
      </c>
      <c r="C290" s="38">
        <v>4</v>
      </c>
      <c r="D290" s="38">
        <v>365</v>
      </c>
      <c r="E290" s="37">
        <v>333</v>
      </c>
    </row>
    <row r="291" spans="1:5" x14ac:dyDescent="0.4">
      <c r="A291" s="37" t="s">
        <v>348</v>
      </c>
      <c r="B291" s="38">
        <v>0</v>
      </c>
      <c r="C291" s="38">
        <v>5</v>
      </c>
      <c r="D291" s="38">
        <v>182</v>
      </c>
      <c r="E291" s="37">
        <v>333</v>
      </c>
    </row>
    <row r="292" spans="1:5" x14ac:dyDescent="0.4">
      <c r="A292" s="37" t="s">
        <v>348</v>
      </c>
      <c r="B292" s="38">
        <v>1</v>
      </c>
      <c r="C292" s="38">
        <v>5</v>
      </c>
      <c r="D292" s="38">
        <v>365</v>
      </c>
      <c r="E292" s="37">
        <v>333</v>
      </c>
    </row>
    <row r="293" spans="1:5" x14ac:dyDescent="0.4">
      <c r="A293" s="37" t="s">
        <v>348</v>
      </c>
      <c r="B293" s="38">
        <v>0</v>
      </c>
      <c r="C293" s="38">
        <v>6</v>
      </c>
      <c r="D293" s="38">
        <v>182</v>
      </c>
      <c r="E293" s="37">
        <v>333</v>
      </c>
    </row>
    <row r="294" spans="1:5" x14ac:dyDescent="0.4">
      <c r="A294" s="37" t="s">
        <v>348</v>
      </c>
      <c r="B294" s="38">
        <v>1</v>
      </c>
      <c r="C294" s="38">
        <v>6</v>
      </c>
      <c r="D294" s="38">
        <v>365</v>
      </c>
      <c r="E294" s="37">
        <v>333</v>
      </c>
    </row>
    <row r="295" spans="1:5" x14ac:dyDescent="0.4">
      <c r="A295" s="37" t="s">
        <v>348</v>
      </c>
      <c r="B295" s="38">
        <v>0</v>
      </c>
      <c r="C295" s="38">
        <v>7</v>
      </c>
      <c r="D295" s="38">
        <v>182</v>
      </c>
      <c r="E295" s="37">
        <v>333</v>
      </c>
    </row>
    <row r="296" spans="1:5" x14ac:dyDescent="0.4">
      <c r="A296" s="37" t="s">
        <v>348</v>
      </c>
      <c r="B296" s="38">
        <v>1</v>
      </c>
      <c r="C296" s="38">
        <v>7</v>
      </c>
      <c r="D296" s="38">
        <v>365</v>
      </c>
      <c r="E296" s="37">
        <v>333</v>
      </c>
    </row>
    <row r="297" spans="1:5" x14ac:dyDescent="0.4">
      <c r="A297" s="37" t="s">
        <v>348</v>
      </c>
      <c r="B297" s="38">
        <v>0</v>
      </c>
      <c r="C297" s="38">
        <v>8</v>
      </c>
      <c r="D297" s="38">
        <v>182</v>
      </c>
      <c r="E297" s="37">
        <v>333</v>
      </c>
    </row>
    <row r="298" spans="1:5" x14ac:dyDescent="0.4">
      <c r="A298" s="37" t="s">
        <v>348</v>
      </c>
      <c r="B298" s="38">
        <v>1</v>
      </c>
      <c r="C298" s="38">
        <v>8</v>
      </c>
      <c r="D298" s="38">
        <v>365</v>
      </c>
      <c r="E298" s="37">
        <v>333</v>
      </c>
    </row>
    <row r="299" spans="1:5" x14ac:dyDescent="0.4">
      <c r="A299" s="37" t="s">
        <v>348</v>
      </c>
      <c r="B299" s="38">
        <v>0</v>
      </c>
      <c r="C299" s="38">
        <v>9</v>
      </c>
      <c r="D299" s="38">
        <v>182</v>
      </c>
      <c r="E299" s="37">
        <v>333</v>
      </c>
    </row>
    <row r="300" spans="1:5" x14ac:dyDescent="0.4">
      <c r="A300" s="37" t="s">
        <v>348</v>
      </c>
      <c r="B300" s="38">
        <v>1</v>
      </c>
      <c r="C300" s="38">
        <v>9</v>
      </c>
      <c r="D300" s="38">
        <v>365</v>
      </c>
      <c r="E300" s="37">
        <v>333</v>
      </c>
    </row>
    <row r="301" spans="1:5" x14ac:dyDescent="0.4">
      <c r="A301" s="37" t="s">
        <v>349</v>
      </c>
      <c r="B301" s="38">
        <v>0</v>
      </c>
      <c r="C301" s="38">
        <v>0</v>
      </c>
      <c r="D301" s="38">
        <v>0</v>
      </c>
      <c r="E301" s="37">
        <f>5000</f>
        <v>5000</v>
      </c>
    </row>
    <row r="302" spans="1:5" x14ac:dyDescent="0.4">
      <c r="A302" s="37" t="s">
        <v>349</v>
      </c>
      <c r="B302" s="38">
        <v>0</v>
      </c>
      <c r="C302" s="38">
        <v>1</v>
      </c>
      <c r="D302" s="38">
        <v>182</v>
      </c>
      <c r="E302" s="37">
        <v>250</v>
      </c>
    </row>
    <row r="303" spans="1:5" x14ac:dyDescent="0.4">
      <c r="A303" s="37" t="s">
        <v>349</v>
      </c>
      <c r="B303" s="38">
        <v>1</v>
      </c>
      <c r="C303" s="38">
        <v>1</v>
      </c>
      <c r="D303" s="38">
        <v>365</v>
      </c>
      <c r="E303" s="37">
        <v>250</v>
      </c>
    </row>
    <row r="304" spans="1:5" x14ac:dyDescent="0.4">
      <c r="A304" s="37" t="s">
        <v>349</v>
      </c>
      <c r="B304" s="38">
        <v>0</v>
      </c>
      <c r="C304" s="38">
        <v>2</v>
      </c>
      <c r="D304" s="38">
        <v>182</v>
      </c>
      <c r="E304" s="37">
        <v>250</v>
      </c>
    </row>
    <row r="305" spans="1:5" x14ac:dyDescent="0.4">
      <c r="A305" s="37" t="s">
        <v>349</v>
      </c>
      <c r="B305" s="38">
        <v>1</v>
      </c>
      <c r="C305" s="38">
        <v>2</v>
      </c>
      <c r="D305" s="38">
        <v>365</v>
      </c>
      <c r="E305" s="37">
        <v>250</v>
      </c>
    </row>
    <row r="306" spans="1:5" x14ac:dyDescent="0.4">
      <c r="A306" s="37" t="s">
        <v>349</v>
      </c>
      <c r="B306" s="38">
        <v>0</v>
      </c>
      <c r="C306" s="38">
        <v>3</v>
      </c>
      <c r="D306" s="38">
        <v>182</v>
      </c>
      <c r="E306" s="37">
        <v>250</v>
      </c>
    </row>
    <row r="307" spans="1:5" x14ac:dyDescent="0.4">
      <c r="A307" s="37" t="s">
        <v>349</v>
      </c>
      <c r="B307" s="38">
        <v>1</v>
      </c>
      <c r="C307" s="38">
        <v>3</v>
      </c>
      <c r="D307" s="38">
        <v>365</v>
      </c>
      <c r="E307" s="37">
        <v>250</v>
      </c>
    </row>
    <row r="308" spans="1:5" x14ac:dyDescent="0.4">
      <c r="A308" s="37" t="s">
        <v>349</v>
      </c>
      <c r="B308" s="38">
        <v>0</v>
      </c>
      <c r="C308" s="38">
        <v>4</v>
      </c>
      <c r="D308" s="38">
        <v>182</v>
      </c>
      <c r="E308" s="37">
        <v>250</v>
      </c>
    </row>
    <row r="309" spans="1:5" x14ac:dyDescent="0.4">
      <c r="A309" s="37" t="s">
        <v>349</v>
      </c>
      <c r="B309" s="38">
        <v>1</v>
      </c>
      <c r="C309" s="38">
        <v>4</v>
      </c>
      <c r="D309" s="38">
        <v>365</v>
      </c>
      <c r="E309" s="37">
        <v>250</v>
      </c>
    </row>
    <row r="310" spans="1:5" x14ac:dyDescent="0.4">
      <c r="A310" s="37" t="s">
        <v>349</v>
      </c>
      <c r="B310" s="38">
        <v>0</v>
      </c>
      <c r="C310" s="38">
        <v>5</v>
      </c>
      <c r="D310" s="38">
        <v>182</v>
      </c>
      <c r="E310" s="37">
        <v>250</v>
      </c>
    </row>
    <row r="311" spans="1:5" x14ac:dyDescent="0.4">
      <c r="A311" s="37" t="s">
        <v>349</v>
      </c>
      <c r="B311" s="38">
        <v>1</v>
      </c>
      <c r="C311" s="38">
        <v>5</v>
      </c>
      <c r="D311" s="38">
        <v>365</v>
      </c>
      <c r="E311" s="37">
        <v>250</v>
      </c>
    </row>
    <row r="312" spans="1:5" x14ac:dyDescent="0.4">
      <c r="A312" s="37" t="s">
        <v>349</v>
      </c>
      <c r="B312" s="38">
        <v>0</v>
      </c>
      <c r="C312" s="38">
        <v>6</v>
      </c>
      <c r="D312" s="38">
        <v>182</v>
      </c>
      <c r="E312" s="37">
        <v>250</v>
      </c>
    </row>
    <row r="313" spans="1:5" x14ac:dyDescent="0.4">
      <c r="A313" s="37" t="s">
        <v>349</v>
      </c>
      <c r="B313" s="38">
        <v>1</v>
      </c>
      <c r="C313" s="38">
        <v>6</v>
      </c>
      <c r="D313" s="38">
        <v>365</v>
      </c>
      <c r="E313" s="37">
        <v>250</v>
      </c>
    </row>
    <row r="314" spans="1:5" x14ac:dyDescent="0.4">
      <c r="A314" s="37" t="s">
        <v>349</v>
      </c>
      <c r="B314" s="38">
        <v>0</v>
      </c>
      <c r="C314" s="38">
        <v>7</v>
      </c>
      <c r="D314" s="38">
        <v>182</v>
      </c>
      <c r="E314" s="37">
        <v>250</v>
      </c>
    </row>
    <row r="315" spans="1:5" x14ac:dyDescent="0.4">
      <c r="A315" s="37" t="s">
        <v>349</v>
      </c>
      <c r="B315" s="38">
        <v>1</v>
      </c>
      <c r="C315" s="38">
        <v>7</v>
      </c>
      <c r="D315" s="38">
        <v>365</v>
      </c>
      <c r="E315" s="37">
        <v>250</v>
      </c>
    </row>
    <row r="316" spans="1:5" x14ac:dyDescent="0.4">
      <c r="A316" s="37" t="s">
        <v>349</v>
      </c>
      <c r="B316" s="38">
        <v>0</v>
      </c>
      <c r="C316" s="38">
        <v>8</v>
      </c>
      <c r="D316" s="38">
        <v>182</v>
      </c>
      <c r="E316" s="37">
        <v>250</v>
      </c>
    </row>
    <row r="317" spans="1:5" x14ac:dyDescent="0.4">
      <c r="A317" s="37" t="s">
        <v>349</v>
      </c>
      <c r="B317" s="38">
        <v>1</v>
      </c>
      <c r="C317" s="38">
        <v>8</v>
      </c>
      <c r="D317" s="38">
        <v>365</v>
      </c>
      <c r="E317" s="37">
        <v>250</v>
      </c>
    </row>
    <row r="318" spans="1:5" x14ac:dyDescent="0.4">
      <c r="A318" s="37" t="s">
        <v>349</v>
      </c>
      <c r="B318" s="38">
        <v>0</v>
      </c>
      <c r="C318" s="38">
        <v>9</v>
      </c>
      <c r="D318" s="38">
        <v>182</v>
      </c>
      <c r="E318" s="37">
        <v>250</v>
      </c>
    </row>
    <row r="319" spans="1:5" x14ac:dyDescent="0.4">
      <c r="A319" s="37" t="s">
        <v>349</v>
      </c>
      <c r="B319" s="38">
        <v>1</v>
      </c>
      <c r="C319" s="38">
        <v>9</v>
      </c>
      <c r="D319" s="38">
        <v>365</v>
      </c>
      <c r="E319" s="37">
        <v>250</v>
      </c>
    </row>
    <row r="320" spans="1:5" x14ac:dyDescent="0.4">
      <c r="A320" s="37" t="s">
        <v>350</v>
      </c>
      <c r="B320" s="38">
        <v>0</v>
      </c>
      <c r="C320" s="38">
        <v>0</v>
      </c>
      <c r="D320" s="38">
        <v>0</v>
      </c>
      <c r="E320" s="37">
        <f>286*2</f>
        <v>572</v>
      </c>
    </row>
    <row r="321" spans="1:5" x14ac:dyDescent="0.4">
      <c r="A321" s="37" t="s">
        <v>350</v>
      </c>
      <c r="B321" s="38">
        <v>0</v>
      </c>
      <c r="C321" s="38">
        <v>1</v>
      </c>
      <c r="D321" s="38">
        <v>182</v>
      </c>
      <c r="E321" s="37">
        <v>29</v>
      </c>
    </row>
    <row r="322" spans="1:5" x14ac:dyDescent="0.4">
      <c r="A322" s="37" t="s">
        <v>350</v>
      </c>
      <c r="B322" s="38">
        <v>1</v>
      </c>
      <c r="C322" s="38">
        <v>1</v>
      </c>
      <c r="D322" s="38">
        <v>365</v>
      </c>
      <c r="E322" s="37">
        <v>29</v>
      </c>
    </row>
    <row r="323" spans="1:5" x14ac:dyDescent="0.4">
      <c r="A323" s="37" t="s">
        <v>350</v>
      </c>
      <c r="B323" s="38">
        <v>0</v>
      </c>
      <c r="C323" s="38">
        <v>2</v>
      </c>
      <c r="D323" s="38">
        <v>182</v>
      </c>
      <c r="E323" s="37">
        <v>29</v>
      </c>
    </row>
    <row r="324" spans="1:5" x14ac:dyDescent="0.4">
      <c r="A324" s="37" t="s">
        <v>350</v>
      </c>
      <c r="B324" s="38">
        <v>1</v>
      </c>
      <c r="C324" s="38">
        <v>2</v>
      </c>
      <c r="D324" s="38">
        <v>365</v>
      </c>
      <c r="E324" s="37">
        <v>29</v>
      </c>
    </row>
    <row r="325" spans="1:5" x14ac:dyDescent="0.4">
      <c r="A325" s="37" t="s">
        <v>350</v>
      </c>
      <c r="B325" s="38">
        <v>0</v>
      </c>
      <c r="C325" s="38">
        <v>3</v>
      </c>
      <c r="D325" s="38">
        <v>182</v>
      </c>
      <c r="E325" s="37">
        <v>29</v>
      </c>
    </row>
    <row r="326" spans="1:5" x14ac:dyDescent="0.4">
      <c r="A326" s="37" t="s">
        <v>350</v>
      </c>
      <c r="B326" s="38">
        <v>1</v>
      </c>
      <c r="C326" s="38">
        <v>3</v>
      </c>
      <c r="D326" s="38">
        <v>365</v>
      </c>
      <c r="E326" s="37">
        <v>29</v>
      </c>
    </row>
    <row r="327" spans="1:5" x14ac:dyDescent="0.4">
      <c r="A327" s="37" t="s">
        <v>350</v>
      </c>
      <c r="B327" s="38">
        <v>0</v>
      </c>
      <c r="C327" s="38">
        <v>4</v>
      </c>
      <c r="D327" s="38">
        <v>182</v>
      </c>
      <c r="E327" s="37">
        <v>29</v>
      </c>
    </row>
    <row r="328" spans="1:5" x14ac:dyDescent="0.4">
      <c r="A328" s="37" t="s">
        <v>350</v>
      </c>
      <c r="B328" s="38">
        <v>1</v>
      </c>
      <c r="C328" s="38">
        <v>4</v>
      </c>
      <c r="D328" s="38">
        <v>365</v>
      </c>
      <c r="E328" s="37">
        <v>29</v>
      </c>
    </row>
    <row r="329" spans="1:5" x14ac:dyDescent="0.4">
      <c r="A329" s="37" t="s">
        <v>350</v>
      </c>
      <c r="B329" s="38">
        <v>0</v>
      </c>
      <c r="C329" s="38">
        <v>5</v>
      </c>
      <c r="D329" s="38">
        <v>182</v>
      </c>
      <c r="E329" s="37">
        <v>29</v>
      </c>
    </row>
    <row r="330" spans="1:5" x14ac:dyDescent="0.4">
      <c r="A330" s="37" t="s">
        <v>350</v>
      </c>
      <c r="B330" s="38">
        <v>1</v>
      </c>
      <c r="C330" s="38">
        <v>5</v>
      </c>
      <c r="D330" s="38">
        <v>365</v>
      </c>
      <c r="E330" s="37">
        <v>29</v>
      </c>
    </row>
    <row r="331" spans="1:5" x14ac:dyDescent="0.4">
      <c r="A331" s="37" t="s">
        <v>350</v>
      </c>
      <c r="B331" s="38">
        <v>0</v>
      </c>
      <c r="C331" s="38">
        <v>6</v>
      </c>
      <c r="D331" s="38">
        <v>182</v>
      </c>
      <c r="E331" s="37">
        <v>29</v>
      </c>
    </row>
    <row r="332" spans="1:5" x14ac:dyDescent="0.4">
      <c r="A332" s="37" t="s">
        <v>350</v>
      </c>
      <c r="B332" s="38">
        <v>1</v>
      </c>
      <c r="C332" s="38">
        <v>6</v>
      </c>
      <c r="D332" s="38">
        <v>365</v>
      </c>
      <c r="E332" s="37">
        <v>29</v>
      </c>
    </row>
    <row r="333" spans="1:5" x14ac:dyDescent="0.4">
      <c r="A333" s="37" t="s">
        <v>350</v>
      </c>
      <c r="B333" s="38">
        <v>0</v>
      </c>
      <c r="C333" s="38">
        <v>7</v>
      </c>
      <c r="D333" s="38">
        <v>182</v>
      </c>
      <c r="E333" s="37">
        <v>29</v>
      </c>
    </row>
    <row r="334" spans="1:5" x14ac:dyDescent="0.4">
      <c r="A334" s="37" t="s">
        <v>350</v>
      </c>
      <c r="B334" s="38">
        <v>1</v>
      </c>
      <c r="C334" s="38">
        <v>7</v>
      </c>
      <c r="D334" s="38">
        <v>365</v>
      </c>
      <c r="E334" s="37">
        <v>29</v>
      </c>
    </row>
    <row r="335" spans="1:5" x14ac:dyDescent="0.4">
      <c r="A335" s="37" t="s">
        <v>350</v>
      </c>
      <c r="B335" s="38">
        <v>0</v>
      </c>
      <c r="C335" s="38">
        <v>8</v>
      </c>
      <c r="D335" s="38">
        <v>182</v>
      </c>
      <c r="E335" s="37">
        <v>29</v>
      </c>
    </row>
    <row r="336" spans="1:5" x14ac:dyDescent="0.4">
      <c r="A336" s="37" t="s">
        <v>350</v>
      </c>
      <c r="B336" s="38">
        <v>1</v>
      </c>
      <c r="C336" s="38">
        <v>8</v>
      </c>
      <c r="D336" s="38">
        <v>365</v>
      </c>
      <c r="E336" s="37">
        <v>29</v>
      </c>
    </row>
    <row r="337" spans="1:5" x14ac:dyDescent="0.4">
      <c r="A337" s="37" t="s">
        <v>350</v>
      </c>
      <c r="B337" s="38">
        <v>0</v>
      </c>
      <c r="C337" s="38">
        <v>9</v>
      </c>
      <c r="D337" s="38">
        <v>182</v>
      </c>
      <c r="E337" s="37">
        <v>29</v>
      </c>
    </row>
    <row r="338" spans="1:5" x14ac:dyDescent="0.4">
      <c r="A338" s="37" t="s">
        <v>350</v>
      </c>
      <c r="B338" s="38">
        <v>1</v>
      </c>
      <c r="C338" s="38">
        <v>9</v>
      </c>
      <c r="D338" s="38">
        <v>365</v>
      </c>
      <c r="E338" s="37">
        <v>29</v>
      </c>
    </row>
    <row r="339" spans="1:5" x14ac:dyDescent="0.4">
      <c r="A339" s="37" t="s">
        <v>272</v>
      </c>
      <c r="B339" s="38"/>
      <c r="C339" s="38"/>
      <c r="D339" s="38"/>
      <c r="E339" s="37"/>
    </row>
  </sheetData>
  <sheetProtection selectLockedCells="1" selectUnlockedCells="1"/>
  <pageMargins left="0.78749999999999998" right="0.78749999999999998" top="0.98402777777777772" bottom="0.98402777777777772" header="0.51180555555555551" footer="0.51180555555555551"/>
  <pageSetup paperSize="9" firstPageNumber="0" orientation="portrait" horizontalDpi="300" verticalDpi="300" r:id="rId1"/>
  <headerFooter alignWithMargins="0"/>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008000"/>
  </sheetPr>
  <dimension ref="A1:AG75"/>
  <sheetViews>
    <sheetView zoomScale="130" zoomScaleNormal="130" workbookViewId="0">
      <selection activeCell="B2" sqref="B2"/>
    </sheetView>
  </sheetViews>
  <sheetFormatPr baseColWidth="10" defaultRowHeight="12.3" x14ac:dyDescent="0.4"/>
  <sheetData>
    <row r="1" spans="1:33" x14ac:dyDescent="0.4">
      <c r="A1" s="3" t="s">
        <v>101</v>
      </c>
      <c r="B1" t="s">
        <v>1483</v>
      </c>
      <c r="F1" t="s">
        <v>0</v>
      </c>
      <c r="G1" s="34">
        <v>45634</v>
      </c>
      <c r="H1" t="s">
        <v>783</v>
      </c>
    </row>
    <row r="2" spans="1:33" x14ac:dyDescent="0.4">
      <c r="A2" s="3" t="s">
        <v>102</v>
      </c>
      <c r="B2" t="s">
        <v>1482</v>
      </c>
      <c r="G2" s="3"/>
    </row>
    <row r="3" spans="1:33" x14ac:dyDescent="0.4">
      <c r="A3" s="3" t="s">
        <v>127</v>
      </c>
      <c r="B3" t="s">
        <v>128</v>
      </c>
    </row>
    <row r="4" spans="1:33" x14ac:dyDescent="0.4">
      <c r="A4" s="3" t="s">
        <v>387</v>
      </c>
      <c r="B4" t="s">
        <v>1444</v>
      </c>
    </row>
    <row r="5" spans="1:33" x14ac:dyDescent="0.4">
      <c r="A5" s="14" t="s">
        <v>1442</v>
      </c>
      <c r="G5" s="14"/>
    </row>
    <row r="6" spans="1:33" x14ac:dyDescent="0.4">
      <c r="A6" s="27" t="s">
        <v>103</v>
      </c>
      <c r="D6" s="3"/>
    </row>
    <row r="7" spans="1:33" x14ac:dyDescent="0.4">
      <c r="A7" s="359" t="s">
        <v>1307</v>
      </c>
    </row>
    <row r="8" spans="1:33" x14ac:dyDescent="0.4">
      <c r="A8" s="359" t="s">
        <v>1481</v>
      </c>
    </row>
    <row r="9" spans="1:33" x14ac:dyDescent="0.4">
      <c r="A9" s="159" t="s">
        <v>1478</v>
      </c>
    </row>
    <row r="10" spans="1:33" x14ac:dyDescent="0.4">
      <c r="A10" s="159" t="s">
        <v>1479</v>
      </c>
    </row>
    <row r="11" spans="1:33" x14ac:dyDescent="0.4">
      <c r="A11" s="159" t="s">
        <v>1480</v>
      </c>
    </row>
    <row r="13" spans="1:33" ht="12.6" thickBot="1" x14ac:dyDescent="0.45">
      <c r="A13" s="3" t="s">
        <v>104</v>
      </c>
    </row>
    <row r="14" spans="1:33" x14ac:dyDescent="0.4">
      <c r="A14" s="415" t="s">
        <v>422</v>
      </c>
      <c r="B14" s="236" t="s">
        <v>1445</v>
      </c>
      <c r="C14" s="236" t="s">
        <v>1446</v>
      </c>
      <c r="D14" s="236" t="s">
        <v>1447</v>
      </c>
      <c r="E14" s="236" t="s">
        <v>1448</v>
      </c>
      <c r="F14" s="236" t="s">
        <v>1449</v>
      </c>
      <c r="G14" s="236" t="s">
        <v>1450</v>
      </c>
      <c r="H14" s="236" t="s">
        <v>1451</v>
      </c>
      <c r="I14" s="236" t="s">
        <v>1452</v>
      </c>
      <c r="J14" s="236" t="s">
        <v>1453</v>
      </c>
      <c r="K14" s="236" t="s">
        <v>1454</v>
      </c>
      <c r="L14" s="236" t="s">
        <v>1455</v>
      </c>
      <c r="M14" s="236" t="s">
        <v>1456</v>
      </c>
      <c r="N14" s="236" t="s">
        <v>1457</v>
      </c>
      <c r="O14" s="236" t="s">
        <v>1458</v>
      </c>
      <c r="P14" s="236" t="s">
        <v>1459</v>
      </c>
      <c r="Q14" s="236" t="s">
        <v>1460</v>
      </c>
      <c r="R14" s="236" t="s">
        <v>1461</v>
      </c>
      <c r="S14" s="236" t="s">
        <v>1462</v>
      </c>
      <c r="T14" s="236" t="s">
        <v>1463</v>
      </c>
      <c r="U14" s="236" t="s">
        <v>1464</v>
      </c>
      <c r="V14" s="236" t="s">
        <v>1465</v>
      </c>
      <c r="W14" s="236" t="s">
        <v>1466</v>
      </c>
      <c r="X14" s="236" t="s">
        <v>1467</v>
      </c>
      <c r="Y14" s="236" t="s">
        <v>1468</v>
      </c>
      <c r="Z14" s="236" t="s">
        <v>1469</v>
      </c>
      <c r="AA14" s="236" t="s">
        <v>1470</v>
      </c>
      <c r="AB14" s="236" t="s">
        <v>1471</v>
      </c>
      <c r="AC14" s="236" t="s">
        <v>1472</v>
      </c>
      <c r="AD14" s="236" t="s">
        <v>1473</v>
      </c>
      <c r="AE14" s="236" t="s">
        <v>1474</v>
      </c>
      <c r="AF14" s="236" t="s">
        <v>1475</v>
      </c>
      <c r="AG14" s="237"/>
    </row>
    <row r="15" spans="1:33" x14ac:dyDescent="0.4">
      <c r="A15" s="238" t="s">
        <v>1476</v>
      </c>
      <c r="B15" s="239">
        <v>0</v>
      </c>
      <c r="C15" s="416">
        <v>55</v>
      </c>
      <c r="D15" s="416">
        <v>13.5</v>
      </c>
      <c r="E15" s="416">
        <v>14.5</v>
      </c>
      <c r="F15" s="416">
        <v>3.5</v>
      </c>
      <c r="G15" s="416">
        <v>2</v>
      </c>
      <c r="H15" s="416">
        <v>3.5</v>
      </c>
      <c r="I15" s="416">
        <v>2.5</v>
      </c>
      <c r="J15" s="416">
        <v>2.5</v>
      </c>
      <c r="K15" s="416">
        <v>3</v>
      </c>
      <c r="L15" s="416">
        <v>2.5</v>
      </c>
      <c r="M15" s="416">
        <v>3</v>
      </c>
      <c r="N15" s="416">
        <v>3</v>
      </c>
      <c r="O15" s="416">
        <v>1.5</v>
      </c>
      <c r="P15" s="416">
        <v>1.5</v>
      </c>
      <c r="Q15" s="416">
        <v>1</v>
      </c>
      <c r="R15" s="416">
        <v>0</v>
      </c>
      <c r="S15" s="416">
        <v>0</v>
      </c>
      <c r="T15" s="416">
        <v>0.5</v>
      </c>
      <c r="U15" s="416">
        <v>0.5</v>
      </c>
      <c r="V15" s="416">
        <v>0</v>
      </c>
      <c r="W15" s="416">
        <v>0.5</v>
      </c>
      <c r="X15" s="416">
        <v>0.5</v>
      </c>
      <c r="Y15" s="416">
        <v>0.5</v>
      </c>
      <c r="Z15" s="416">
        <v>0</v>
      </c>
      <c r="AA15" s="416">
        <v>0</v>
      </c>
      <c r="AB15" s="416">
        <v>0</v>
      </c>
      <c r="AC15" s="416">
        <v>0</v>
      </c>
      <c r="AD15" s="416">
        <v>0</v>
      </c>
      <c r="AE15" s="416">
        <v>0</v>
      </c>
      <c r="AF15" s="416">
        <v>0.5</v>
      </c>
      <c r="AG15" s="240"/>
    </row>
    <row r="16" spans="1:33" x14ac:dyDescent="0.4">
      <c r="A16" s="238" t="s">
        <v>1476</v>
      </c>
      <c r="B16" s="239">
        <v>1</v>
      </c>
      <c r="C16" s="416">
        <v>60</v>
      </c>
      <c r="D16" s="416">
        <v>19</v>
      </c>
      <c r="E16" s="416">
        <v>12.5</v>
      </c>
      <c r="F16" s="416">
        <v>12</v>
      </c>
      <c r="G16" s="416">
        <v>6</v>
      </c>
      <c r="H16" s="416">
        <v>3</v>
      </c>
      <c r="I16" s="416">
        <v>4</v>
      </c>
      <c r="J16" s="416">
        <v>2.5</v>
      </c>
      <c r="K16" s="416">
        <v>1.5</v>
      </c>
      <c r="L16" s="416">
        <v>1.5</v>
      </c>
      <c r="M16" s="416">
        <v>1.5</v>
      </c>
      <c r="N16" s="416">
        <v>1.5</v>
      </c>
      <c r="O16" s="416">
        <v>1.5</v>
      </c>
      <c r="P16" s="416">
        <v>1.5</v>
      </c>
      <c r="Q16" s="416">
        <v>1</v>
      </c>
      <c r="R16" s="416">
        <v>1.5</v>
      </c>
      <c r="S16" s="416">
        <v>0.5</v>
      </c>
      <c r="T16" s="416">
        <v>1</v>
      </c>
      <c r="U16" s="416">
        <v>0</v>
      </c>
      <c r="V16" s="416">
        <v>0.5</v>
      </c>
      <c r="W16" s="416">
        <v>0</v>
      </c>
      <c r="X16" s="416">
        <v>0</v>
      </c>
      <c r="Y16" s="416">
        <v>0.5</v>
      </c>
      <c r="Z16" s="416">
        <v>0</v>
      </c>
      <c r="AA16" s="416">
        <v>0.5</v>
      </c>
      <c r="AB16" s="416">
        <v>0</v>
      </c>
      <c r="AC16" s="416">
        <v>0.5</v>
      </c>
      <c r="AD16" s="416">
        <v>0.5</v>
      </c>
      <c r="AE16" s="416">
        <v>0</v>
      </c>
      <c r="AF16" s="416">
        <v>0</v>
      </c>
      <c r="AG16" s="240"/>
    </row>
    <row r="17" spans="1:33" x14ac:dyDescent="0.4">
      <c r="A17" s="238" t="s">
        <v>1476</v>
      </c>
      <c r="B17" s="239">
        <v>2</v>
      </c>
      <c r="C17" s="416">
        <v>63</v>
      </c>
      <c r="D17" s="416">
        <v>7</v>
      </c>
      <c r="E17" s="416">
        <v>10</v>
      </c>
      <c r="F17" s="416">
        <v>6.5</v>
      </c>
      <c r="G17" s="416">
        <v>5</v>
      </c>
      <c r="H17" s="416">
        <v>2.5</v>
      </c>
      <c r="I17" s="416">
        <v>2.5</v>
      </c>
      <c r="J17" s="416">
        <v>3</v>
      </c>
      <c r="K17" s="416">
        <v>3</v>
      </c>
      <c r="L17" s="416">
        <v>0.5</v>
      </c>
      <c r="M17" s="416">
        <v>2.5</v>
      </c>
      <c r="N17" s="416">
        <v>2</v>
      </c>
      <c r="O17" s="416">
        <v>1</v>
      </c>
      <c r="P17" s="416">
        <v>0.5</v>
      </c>
      <c r="Q17" s="416">
        <v>1</v>
      </c>
      <c r="R17" s="416">
        <v>0</v>
      </c>
      <c r="S17" s="416">
        <v>0.5</v>
      </c>
      <c r="T17" s="416">
        <v>0</v>
      </c>
      <c r="U17" s="416">
        <v>0.5</v>
      </c>
      <c r="V17" s="416">
        <v>0.5</v>
      </c>
      <c r="W17" s="416">
        <v>0</v>
      </c>
      <c r="X17" s="416">
        <v>0</v>
      </c>
      <c r="Y17" s="416">
        <v>0.5</v>
      </c>
      <c r="Z17" s="416">
        <v>0</v>
      </c>
      <c r="AA17" s="416">
        <v>0</v>
      </c>
      <c r="AB17" s="416">
        <v>0</v>
      </c>
      <c r="AC17" s="416">
        <v>0</v>
      </c>
      <c r="AD17" s="416">
        <v>0</v>
      </c>
      <c r="AE17" s="416">
        <v>0.5</v>
      </c>
      <c r="AF17" s="416">
        <v>0</v>
      </c>
      <c r="AG17" s="240"/>
    </row>
    <row r="18" spans="1:33" x14ac:dyDescent="0.4">
      <c r="A18" s="238" t="s">
        <v>1476</v>
      </c>
      <c r="B18" s="239">
        <v>3</v>
      </c>
      <c r="C18" s="416">
        <v>54.5</v>
      </c>
      <c r="D18" s="416">
        <v>14.5</v>
      </c>
      <c r="E18" s="416">
        <v>10</v>
      </c>
      <c r="F18" s="416">
        <v>9.5</v>
      </c>
      <c r="G18" s="416">
        <v>3</v>
      </c>
      <c r="H18" s="416">
        <v>3</v>
      </c>
      <c r="I18" s="416">
        <v>2.5</v>
      </c>
      <c r="J18" s="416">
        <v>0.5</v>
      </c>
      <c r="K18" s="416">
        <v>2.5</v>
      </c>
      <c r="L18" s="416">
        <v>1.5</v>
      </c>
      <c r="M18" s="416">
        <v>0</v>
      </c>
      <c r="N18" s="416">
        <v>1</v>
      </c>
      <c r="O18" s="416">
        <v>1</v>
      </c>
      <c r="P18" s="416">
        <v>1</v>
      </c>
      <c r="Q18" s="416">
        <v>0</v>
      </c>
      <c r="R18" s="416">
        <v>1</v>
      </c>
      <c r="S18" s="416">
        <v>0.5</v>
      </c>
      <c r="T18" s="416">
        <v>0.5</v>
      </c>
      <c r="U18" s="416">
        <v>0.5</v>
      </c>
      <c r="V18" s="416">
        <v>0.5</v>
      </c>
      <c r="W18" s="416">
        <v>1</v>
      </c>
      <c r="X18" s="416">
        <v>0</v>
      </c>
      <c r="Y18" s="416">
        <v>0</v>
      </c>
      <c r="Z18" s="416">
        <v>0</v>
      </c>
      <c r="AA18" s="416">
        <v>0</v>
      </c>
      <c r="AB18" s="416">
        <v>0</v>
      </c>
      <c r="AC18" s="416">
        <v>0</v>
      </c>
      <c r="AD18" s="416">
        <v>0</v>
      </c>
      <c r="AE18" s="416">
        <v>0</v>
      </c>
      <c r="AF18" s="416">
        <v>0</v>
      </c>
      <c r="AG18" s="240"/>
    </row>
    <row r="19" spans="1:33" x14ac:dyDescent="0.4">
      <c r="A19" s="238" t="s">
        <v>1476</v>
      </c>
      <c r="B19" s="239">
        <v>4</v>
      </c>
      <c r="C19" s="416">
        <v>66</v>
      </c>
      <c r="D19" s="416">
        <v>14</v>
      </c>
      <c r="E19" s="416">
        <v>5.5</v>
      </c>
      <c r="F19" s="416">
        <v>10.5</v>
      </c>
      <c r="G19" s="416">
        <v>5</v>
      </c>
      <c r="H19" s="416">
        <v>6.5</v>
      </c>
      <c r="I19" s="416">
        <v>3.5</v>
      </c>
      <c r="J19" s="416">
        <v>3</v>
      </c>
      <c r="K19" s="416">
        <v>1</v>
      </c>
      <c r="L19" s="416">
        <v>2.5</v>
      </c>
      <c r="M19" s="416">
        <v>1.5</v>
      </c>
      <c r="N19" s="416">
        <v>2</v>
      </c>
      <c r="O19" s="416">
        <v>1.5</v>
      </c>
      <c r="P19" s="416">
        <v>1</v>
      </c>
      <c r="Q19" s="416">
        <v>0</v>
      </c>
      <c r="R19" s="416">
        <v>1</v>
      </c>
      <c r="S19" s="416">
        <v>1</v>
      </c>
      <c r="T19" s="416">
        <v>0</v>
      </c>
      <c r="U19" s="416">
        <v>0</v>
      </c>
      <c r="V19" s="416">
        <v>0</v>
      </c>
      <c r="W19" s="416">
        <v>0</v>
      </c>
      <c r="X19" s="416">
        <v>0</v>
      </c>
      <c r="Y19" s="416">
        <v>0</v>
      </c>
      <c r="Z19" s="416">
        <v>0.5</v>
      </c>
      <c r="AA19" s="416">
        <v>0</v>
      </c>
      <c r="AB19" s="416">
        <v>0</v>
      </c>
      <c r="AC19" s="416">
        <v>0</v>
      </c>
      <c r="AD19" s="416">
        <v>0</v>
      </c>
      <c r="AE19" s="416">
        <v>0</v>
      </c>
      <c r="AF19" s="416">
        <v>0</v>
      </c>
      <c r="AG19" s="240"/>
    </row>
    <row r="20" spans="1:33" x14ac:dyDescent="0.4">
      <c r="A20" s="238" t="s">
        <v>1476</v>
      </c>
      <c r="B20" s="239">
        <v>5</v>
      </c>
      <c r="C20" s="416">
        <v>45.5</v>
      </c>
      <c r="D20" s="416">
        <v>15</v>
      </c>
      <c r="E20" s="416">
        <v>9.5</v>
      </c>
      <c r="F20" s="416">
        <v>5</v>
      </c>
      <c r="G20" s="416">
        <v>3.5</v>
      </c>
      <c r="H20" s="416">
        <v>5.5</v>
      </c>
      <c r="I20" s="416">
        <v>1.5</v>
      </c>
      <c r="J20" s="416">
        <v>3</v>
      </c>
      <c r="K20" s="416">
        <v>3.5</v>
      </c>
      <c r="L20" s="416">
        <v>3.5</v>
      </c>
      <c r="M20" s="416">
        <v>0.5</v>
      </c>
      <c r="N20" s="416">
        <v>0</v>
      </c>
      <c r="O20" s="416">
        <v>1</v>
      </c>
      <c r="P20" s="416">
        <v>0.5</v>
      </c>
      <c r="Q20" s="416">
        <v>1</v>
      </c>
      <c r="R20" s="416">
        <v>0.5</v>
      </c>
      <c r="S20" s="416">
        <v>0</v>
      </c>
      <c r="T20" s="416">
        <v>0.5</v>
      </c>
      <c r="U20" s="416">
        <v>0.5</v>
      </c>
      <c r="V20" s="416">
        <v>0</v>
      </c>
      <c r="W20" s="416">
        <v>0.5</v>
      </c>
      <c r="X20" s="416">
        <v>0</v>
      </c>
      <c r="Y20" s="416">
        <v>0</v>
      </c>
      <c r="Z20" s="416">
        <v>0.5</v>
      </c>
      <c r="AA20" s="416">
        <v>0</v>
      </c>
      <c r="AB20" s="416">
        <v>0</v>
      </c>
      <c r="AC20" s="416">
        <v>0.5</v>
      </c>
      <c r="AD20" s="416">
        <v>0</v>
      </c>
      <c r="AE20" s="416">
        <v>0</v>
      </c>
      <c r="AF20" s="416">
        <v>0.5</v>
      </c>
      <c r="AG20" s="240"/>
    </row>
    <row r="21" spans="1:33" x14ac:dyDescent="0.4">
      <c r="A21" s="238" t="s">
        <v>1476</v>
      </c>
      <c r="B21" s="239">
        <v>6</v>
      </c>
      <c r="C21" s="416">
        <v>49.5</v>
      </c>
      <c r="D21" s="416">
        <v>16.5</v>
      </c>
      <c r="E21" s="416">
        <v>7.5</v>
      </c>
      <c r="F21" s="416">
        <v>5.5</v>
      </c>
      <c r="G21" s="416">
        <v>5</v>
      </c>
      <c r="H21" s="416">
        <v>1.5</v>
      </c>
      <c r="I21" s="416">
        <v>3.5</v>
      </c>
      <c r="J21" s="416">
        <v>2.5</v>
      </c>
      <c r="K21" s="416">
        <v>1</v>
      </c>
      <c r="L21" s="416">
        <v>2</v>
      </c>
      <c r="M21" s="416">
        <v>0.5</v>
      </c>
      <c r="N21" s="416">
        <v>2</v>
      </c>
      <c r="O21" s="416">
        <v>0.5</v>
      </c>
      <c r="P21" s="416">
        <v>1</v>
      </c>
      <c r="Q21" s="416">
        <v>0.5</v>
      </c>
      <c r="R21" s="416">
        <v>1</v>
      </c>
      <c r="S21" s="416">
        <v>0.5</v>
      </c>
      <c r="T21" s="416">
        <v>0.5</v>
      </c>
      <c r="U21" s="416">
        <v>0</v>
      </c>
      <c r="V21" s="416">
        <v>0</v>
      </c>
      <c r="W21" s="416">
        <v>0.5</v>
      </c>
      <c r="X21" s="416">
        <v>0</v>
      </c>
      <c r="Y21" s="416">
        <v>0</v>
      </c>
      <c r="Z21" s="416">
        <v>0</v>
      </c>
      <c r="AA21" s="416">
        <v>0</v>
      </c>
      <c r="AB21" s="416">
        <v>0</v>
      </c>
      <c r="AC21" s="416">
        <v>0</v>
      </c>
      <c r="AD21" s="416">
        <v>0</v>
      </c>
      <c r="AE21" s="416">
        <v>0</v>
      </c>
      <c r="AF21" s="416">
        <v>0</v>
      </c>
      <c r="AG21" s="240"/>
    </row>
    <row r="22" spans="1:33" x14ac:dyDescent="0.4">
      <c r="A22" s="238" t="s">
        <v>1476</v>
      </c>
      <c r="B22" s="239">
        <v>7</v>
      </c>
      <c r="C22" s="416">
        <v>39</v>
      </c>
      <c r="D22" s="416">
        <v>11.5</v>
      </c>
      <c r="E22" s="416">
        <v>9</v>
      </c>
      <c r="F22" s="416">
        <v>4.5</v>
      </c>
      <c r="G22" s="416">
        <v>5.5</v>
      </c>
      <c r="H22" s="416">
        <v>2</v>
      </c>
      <c r="I22" s="416">
        <v>2</v>
      </c>
      <c r="J22" s="416">
        <v>2</v>
      </c>
      <c r="K22" s="416">
        <v>3.5</v>
      </c>
      <c r="L22" s="416">
        <v>2</v>
      </c>
      <c r="M22" s="416">
        <v>1</v>
      </c>
      <c r="N22" s="416">
        <v>0.5</v>
      </c>
      <c r="O22" s="416">
        <v>1.5</v>
      </c>
      <c r="P22" s="416">
        <v>0.5</v>
      </c>
      <c r="Q22" s="416">
        <v>0.5</v>
      </c>
      <c r="R22" s="416">
        <v>0</v>
      </c>
      <c r="S22" s="416">
        <v>0</v>
      </c>
      <c r="T22" s="416">
        <v>1.5</v>
      </c>
      <c r="U22" s="416">
        <v>0</v>
      </c>
      <c r="V22" s="416">
        <v>0.5</v>
      </c>
      <c r="W22" s="416">
        <v>0</v>
      </c>
      <c r="X22" s="416">
        <v>0.5</v>
      </c>
      <c r="Y22" s="416">
        <v>0.5</v>
      </c>
      <c r="Z22" s="416">
        <v>0</v>
      </c>
      <c r="AA22" s="416">
        <v>0</v>
      </c>
      <c r="AB22" s="416">
        <v>0</v>
      </c>
      <c r="AC22" s="416">
        <v>0</v>
      </c>
      <c r="AD22" s="416">
        <v>0</v>
      </c>
      <c r="AE22" s="416">
        <v>0</v>
      </c>
      <c r="AF22" s="416">
        <v>0</v>
      </c>
      <c r="AG22" s="240"/>
    </row>
    <row r="23" spans="1:33" x14ac:dyDescent="0.4">
      <c r="A23" s="238" t="s">
        <v>1476</v>
      </c>
      <c r="B23" s="239">
        <v>8</v>
      </c>
      <c r="C23" s="416">
        <v>58.5</v>
      </c>
      <c r="D23" s="416">
        <v>11.5</v>
      </c>
      <c r="E23" s="416">
        <v>5.5</v>
      </c>
      <c r="F23" s="416">
        <v>7.5</v>
      </c>
      <c r="G23" s="416">
        <v>5.5</v>
      </c>
      <c r="H23" s="416">
        <v>2.5</v>
      </c>
      <c r="I23" s="416">
        <v>4</v>
      </c>
      <c r="J23" s="416">
        <v>2</v>
      </c>
      <c r="K23" s="416">
        <v>2</v>
      </c>
      <c r="L23" s="416">
        <v>1.5</v>
      </c>
      <c r="M23" s="416">
        <v>0</v>
      </c>
      <c r="N23" s="416">
        <v>0</v>
      </c>
      <c r="O23" s="416">
        <v>0.5</v>
      </c>
      <c r="P23" s="416">
        <v>0.5</v>
      </c>
      <c r="Q23" s="416">
        <v>1</v>
      </c>
      <c r="R23" s="416">
        <v>1</v>
      </c>
      <c r="S23" s="416">
        <v>0</v>
      </c>
      <c r="T23" s="416">
        <v>0</v>
      </c>
      <c r="U23" s="416">
        <v>1.5</v>
      </c>
      <c r="V23" s="416">
        <v>0</v>
      </c>
      <c r="W23" s="416">
        <v>0</v>
      </c>
      <c r="X23" s="416">
        <v>0</v>
      </c>
      <c r="Y23" s="416">
        <v>0</v>
      </c>
      <c r="Z23" s="416">
        <v>0</v>
      </c>
      <c r="AA23" s="416">
        <v>0</v>
      </c>
      <c r="AB23" s="416">
        <v>0</v>
      </c>
      <c r="AC23" s="416">
        <v>0.5</v>
      </c>
      <c r="AD23" s="416">
        <v>0</v>
      </c>
      <c r="AE23" s="416">
        <v>0</v>
      </c>
      <c r="AF23" s="416">
        <v>0</v>
      </c>
      <c r="AG23" s="240"/>
    </row>
    <row r="24" spans="1:33" x14ac:dyDescent="0.4">
      <c r="A24" s="238" t="s">
        <v>1476</v>
      </c>
      <c r="B24" s="239">
        <v>9</v>
      </c>
      <c r="C24" s="416">
        <v>47.5</v>
      </c>
      <c r="D24" s="416">
        <v>11</v>
      </c>
      <c r="E24" s="416">
        <v>5.5</v>
      </c>
      <c r="F24" s="416">
        <v>6.5</v>
      </c>
      <c r="G24" s="416">
        <v>3.5</v>
      </c>
      <c r="H24" s="416">
        <v>5.5</v>
      </c>
      <c r="I24" s="416">
        <v>4</v>
      </c>
      <c r="J24" s="416">
        <v>1.5</v>
      </c>
      <c r="K24" s="416">
        <v>2.5</v>
      </c>
      <c r="L24" s="416">
        <v>2</v>
      </c>
      <c r="M24" s="416">
        <v>0</v>
      </c>
      <c r="N24" s="416">
        <v>1.5</v>
      </c>
      <c r="O24" s="416">
        <v>0</v>
      </c>
      <c r="P24" s="416">
        <v>1</v>
      </c>
      <c r="Q24" s="416">
        <v>0.5</v>
      </c>
      <c r="R24" s="416">
        <v>1</v>
      </c>
      <c r="S24" s="416">
        <v>0</v>
      </c>
      <c r="T24" s="416">
        <v>0</v>
      </c>
      <c r="U24" s="416">
        <v>0</v>
      </c>
      <c r="V24" s="416">
        <v>0</v>
      </c>
      <c r="W24" s="416">
        <v>0.5</v>
      </c>
      <c r="X24" s="416">
        <v>0</v>
      </c>
      <c r="Y24" s="416">
        <v>0.5</v>
      </c>
      <c r="Z24" s="416">
        <v>0</v>
      </c>
      <c r="AA24" s="416">
        <v>0</v>
      </c>
      <c r="AB24" s="416">
        <v>0</v>
      </c>
      <c r="AC24" s="416">
        <v>0</v>
      </c>
      <c r="AD24" s="416">
        <v>0</v>
      </c>
      <c r="AE24" s="416">
        <v>0</v>
      </c>
      <c r="AF24" s="416">
        <v>0</v>
      </c>
      <c r="AG24" s="240"/>
    </row>
    <row r="25" spans="1:33" x14ac:dyDescent="0.4">
      <c r="A25" s="238" t="s">
        <v>1476</v>
      </c>
      <c r="B25" s="239">
        <v>10</v>
      </c>
      <c r="C25" s="416">
        <v>44</v>
      </c>
      <c r="D25" s="416">
        <v>16</v>
      </c>
      <c r="E25" s="416">
        <v>7</v>
      </c>
      <c r="F25" s="416">
        <v>6.5</v>
      </c>
      <c r="G25" s="416">
        <v>3.5</v>
      </c>
      <c r="H25" s="416">
        <v>6.5</v>
      </c>
      <c r="I25" s="416">
        <v>3</v>
      </c>
      <c r="J25" s="416">
        <v>0.5</v>
      </c>
      <c r="K25" s="416">
        <v>1</v>
      </c>
      <c r="L25" s="416">
        <v>1</v>
      </c>
      <c r="M25" s="416">
        <v>3</v>
      </c>
      <c r="N25" s="416">
        <v>0.5</v>
      </c>
      <c r="O25" s="416">
        <v>1</v>
      </c>
      <c r="P25" s="416">
        <v>0</v>
      </c>
      <c r="Q25" s="416">
        <v>0</v>
      </c>
      <c r="R25" s="416">
        <v>0.5</v>
      </c>
      <c r="S25" s="416">
        <v>0.5</v>
      </c>
      <c r="T25" s="416">
        <v>0</v>
      </c>
      <c r="U25" s="416">
        <v>0</v>
      </c>
      <c r="V25" s="416">
        <v>0.5</v>
      </c>
      <c r="W25" s="416">
        <v>1</v>
      </c>
      <c r="X25" s="416">
        <v>0</v>
      </c>
      <c r="Y25" s="416">
        <v>0</v>
      </c>
      <c r="Z25" s="416">
        <v>0</v>
      </c>
      <c r="AA25" s="416">
        <v>0</v>
      </c>
      <c r="AB25" s="416">
        <v>0</v>
      </c>
      <c r="AC25" s="416">
        <v>0</v>
      </c>
      <c r="AD25" s="416">
        <v>0</v>
      </c>
      <c r="AE25" s="416">
        <v>0</v>
      </c>
      <c r="AF25" s="416">
        <v>0</v>
      </c>
      <c r="AG25" s="240"/>
    </row>
    <row r="26" spans="1:33" x14ac:dyDescent="0.4">
      <c r="A26" s="238" t="s">
        <v>1476</v>
      </c>
      <c r="B26" s="239">
        <v>11</v>
      </c>
      <c r="C26" s="416">
        <v>55</v>
      </c>
      <c r="D26" s="416">
        <v>10.5</v>
      </c>
      <c r="E26" s="416">
        <v>10</v>
      </c>
      <c r="F26" s="416">
        <v>7</v>
      </c>
      <c r="G26" s="416">
        <v>4.5</v>
      </c>
      <c r="H26" s="416">
        <v>2</v>
      </c>
      <c r="I26" s="416">
        <v>3</v>
      </c>
      <c r="J26" s="416">
        <v>4</v>
      </c>
      <c r="K26" s="416">
        <v>3</v>
      </c>
      <c r="L26" s="416">
        <v>3</v>
      </c>
      <c r="M26" s="416">
        <v>0</v>
      </c>
      <c r="N26" s="416">
        <v>0.5</v>
      </c>
      <c r="O26" s="416">
        <v>1</v>
      </c>
      <c r="P26" s="416">
        <v>2.5</v>
      </c>
      <c r="Q26" s="416">
        <v>2</v>
      </c>
      <c r="R26" s="416">
        <v>0</v>
      </c>
      <c r="S26" s="416">
        <v>0</v>
      </c>
      <c r="T26" s="416">
        <v>0</v>
      </c>
      <c r="U26" s="416">
        <v>0.5</v>
      </c>
      <c r="V26" s="416">
        <v>0.5</v>
      </c>
      <c r="W26" s="416">
        <v>0.5</v>
      </c>
      <c r="X26" s="416">
        <v>0</v>
      </c>
      <c r="Y26" s="416">
        <v>0</v>
      </c>
      <c r="Z26" s="416">
        <v>0</v>
      </c>
      <c r="AA26" s="416">
        <v>0</v>
      </c>
      <c r="AB26" s="416">
        <v>0</v>
      </c>
      <c r="AC26" s="416">
        <v>0</v>
      </c>
      <c r="AD26" s="416">
        <v>0</v>
      </c>
      <c r="AE26" s="416">
        <v>0</v>
      </c>
      <c r="AF26" s="416">
        <v>0.5</v>
      </c>
      <c r="AG26" s="240"/>
    </row>
    <row r="27" spans="1:33" x14ac:dyDescent="0.4">
      <c r="A27" s="238" t="s">
        <v>1476</v>
      </c>
      <c r="B27" s="239">
        <v>12</v>
      </c>
      <c r="C27" s="416">
        <v>39.5</v>
      </c>
      <c r="D27" s="416">
        <v>9.5</v>
      </c>
      <c r="E27" s="416">
        <v>5.5</v>
      </c>
      <c r="F27" s="416">
        <v>5.5</v>
      </c>
      <c r="G27" s="416">
        <v>5.5</v>
      </c>
      <c r="H27" s="416">
        <v>3.5</v>
      </c>
      <c r="I27" s="416">
        <v>3.5</v>
      </c>
      <c r="J27" s="416">
        <v>1</v>
      </c>
      <c r="K27" s="416">
        <v>2</v>
      </c>
      <c r="L27" s="416">
        <v>2.5</v>
      </c>
      <c r="M27" s="416">
        <v>0.5</v>
      </c>
      <c r="N27" s="416">
        <v>0</v>
      </c>
      <c r="O27" s="416">
        <v>0.5</v>
      </c>
      <c r="P27" s="416">
        <v>0.5</v>
      </c>
      <c r="Q27" s="416">
        <v>0.5</v>
      </c>
      <c r="R27" s="416">
        <v>0</v>
      </c>
      <c r="S27" s="416">
        <v>0.5</v>
      </c>
      <c r="T27" s="416">
        <v>0.5</v>
      </c>
      <c r="U27" s="416">
        <v>0</v>
      </c>
      <c r="V27" s="416">
        <v>0.5</v>
      </c>
      <c r="W27" s="416">
        <v>0.5</v>
      </c>
      <c r="X27" s="416">
        <v>0</v>
      </c>
      <c r="Y27" s="416">
        <v>0</v>
      </c>
      <c r="Z27" s="416">
        <v>0</v>
      </c>
      <c r="AA27" s="416">
        <v>0</v>
      </c>
      <c r="AB27" s="416">
        <v>0</v>
      </c>
      <c r="AC27" s="416">
        <v>0</v>
      </c>
      <c r="AD27" s="416">
        <v>0</v>
      </c>
      <c r="AE27" s="416">
        <v>0</v>
      </c>
      <c r="AF27" s="416">
        <v>0</v>
      </c>
      <c r="AG27" s="240"/>
    </row>
    <row r="28" spans="1:33" x14ac:dyDescent="0.4">
      <c r="A28" s="238" t="s">
        <v>1476</v>
      </c>
      <c r="B28" s="239">
        <v>13</v>
      </c>
      <c r="C28" s="416">
        <v>52</v>
      </c>
      <c r="D28" s="416">
        <v>12</v>
      </c>
      <c r="E28" s="416">
        <v>8.5</v>
      </c>
      <c r="F28" s="416">
        <v>5.5</v>
      </c>
      <c r="G28" s="416">
        <v>4.5</v>
      </c>
      <c r="H28" s="416">
        <v>3.5</v>
      </c>
      <c r="I28" s="416">
        <v>2.5</v>
      </c>
      <c r="J28" s="416">
        <v>1</v>
      </c>
      <c r="K28" s="416">
        <v>2</v>
      </c>
      <c r="L28" s="416">
        <v>1</v>
      </c>
      <c r="M28" s="416">
        <v>3</v>
      </c>
      <c r="N28" s="416">
        <v>3.5</v>
      </c>
      <c r="O28" s="416">
        <v>0.5</v>
      </c>
      <c r="P28" s="416">
        <v>1</v>
      </c>
      <c r="Q28" s="416">
        <v>0</v>
      </c>
      <c r="R28" s="416">
        <v>0.5</v>
      </c>
      <c r="S28" s="416">
        <v>0.5</v>
      </c>
      <c r="T28" s="416">
        <v>0</v>
      </c>
      <c r="U28" s="416">
        <v>0</v>
      </c>
      <c r="V28" s="416">
        <v>0</v>
      </c>
      <c r="W28" s="416">
        <v>0</v>
      </c>
      <c r="X28" s="416">
        <v>0</v>
      </c>
      <c r="Y28" s="416">
        <v>0</v>
      </c>
      <c r="Z28" s="416">
        <v>0</v>
      </c>
      <c r="AA28" s="416">
        <v>0</v>
      </c>
      <c r="AB28" s="416">
        <v>0</v>
      </c>
      <c r="AC28" s="416">
        <v>0</v>
      </c>
      <c r="AD28" s="416">
        <v>0</v>
      </c>
      <c r="AE28" s="416">
        <v>0</v>
      </c>
      <c r="AF28" s="416">
        <v>0.5</v>
      </c>
      <c r="AG28" s="240"/>
    </row>
    <row r="29" spans="1:33" x14ac:dyDescent="0.4">
      <c r="A29" s="238" t="s">
        <v>1476</v>
      </c>
      <c r="B29" s="239">
        <v>14</v>
      </c>
      <c r="C29" s="416">
        <v>43</v>
      </c>
      <c r="D29" s="416">
        <v>13.5</v>
      </c>
      <c r="E29" s="416">
        <v>7</v>
      </c>
      <c r="F29" s="416">
        <v>6</v>
      </c>
      <c r="G29" s="416">
        <v>2</v>
      </c>
      <c r="H29" s="416">
        <v>3</v>
      </c>
      <c r="I29" s="416">
        <v>2.5</v>
      </c>
      <c r="J29" s="416">
        <v>0.5</v>
      </c>
      <c r="K29" s="416">
        <v>2</v>
      </c>
      <c r="L29" s="416">
        <v>2</v>
      </c>
      <c r="M29" s="416">
        <v>0.5</v>
      </c>
      <c r="N29" s="416">
        <v>2</v>
      </c>
      <c r="O29" s="416">
        <v>2</v>
      </c>
      <c r="P29" s="416">
        <v>1</v>
      </c>
      <c r="Q29" s="416">
        <v>1</v>
      </c>
      <c r="R29" s="416">
        <v>0.5</v>
      </c>
      <c r="S29" s="416">
        <v>0</v>
      </c>
      <c r="T29" s="416">
        <v>0</v>
      </c>
      <c r="U29" s="416">
        <v>0</v>
      </c>
      <c r="V29" s="416">
        <v>0</v>
      </c>
      <c r="W29" s="416">
        <v>0</v>
      </c>
      <c r="X29" s="416">
        <v>0</v>
      </c>
      <c r="Y29" s="416">
        <v>0</v>
      </c>
      <c r="Z29" s="416">
        <v>0</v>
      </c>
      <c r="AA29" s="416">
        <v>0</v>
      </c>
      <c r="AB29" s="416">
        <v>0</v>
      </c>
      <c r="AC29" s="416">
        <v>0</v>
      </c>
      <c r="AD29" s="416">
        <v>0</v>
      </c>
      <c r="AE29" s="416">
        <v>0</v>
      </c>
      <c r="AF29" s="416">
        <v>0</v>
      </c>
      <c r="AG29" s="240"/>
    </row>
    <row r="30" spans="1:33" x14ac:dyDescent="0.4">
      <c r="A30" s="238" t="s">
        <v>1476</v>
      </c>
      <c r="B30" s="239">
        <v>15</v>
      </c>
      <c r="C30" s="416">
        <v>50.5</v>
      </c>
      <c r="D30" s="416">
        <v>14.5</v>
      </c>
      <c r="E30" s="416">
        <v>11</v>
      </c>
      <c r="F30" s="416">
        <v>6</v>
      </c>
      <c r="G30" s="416">
        <v>5.5</v>
      </c>
      <c r="H30" s="416">
        <v>1.5</v>
      </c>
      <c r="I30" s="416">
        <v>3</v>
      </c>
      <c r="J30" s="416">
        <v>2.5</v>
      </c>
      <c r="K30" s="416">
        <v>4</v>
      </c>
      <c r="L30" s="416">
        <v>3</v>
      </c>
      <c r="M30" s="416">
        <v>1</v>
      </c>
      <c r="N30" s="416">
        <v>1</v>
      </c>
      <c r="O30" s="416">
        <v>1</v>
      </c>
      <c r="P30" s="416">
        <v>0.5</v>
      </c>
      <c r="Q30" s="416">
        <v>1</v>
      </c>
      <c r="R30" s="416">
        <v>0.5</v>
      </c>
      <c r="S30" s="416">
        <v>0.5</v>
      </c>
      <c r="T30" s="416">
        <v>0</v>
      </c>
      <c r="U30" s="416">
        <v>1.5</v>
      </c>
      <c r="V30" s="416">
        <v>0.5</v>
      </c>
      <c r="W30" s="416">
        <v>0</v>
      </c>
      <c r="X30" s="416">
        <v>0.5</v>
      </c>
      <c r="Y30" s="416">
        <v>0</v>
      </c>
      <c r="Z30" s="416">
        <v>0</v>
      </c>
      <c r="AA30" s="416">
        <v>0.5</v>
      </c>
      <c r="AB30" s="416">
        <v>0</v>
      </c>
      <c r="AC30" s="416">
        <v>0</v>
      </c>
      <c r="AD30" s="416">
        <v>0</v>
      </c>
      <c r="AE30" s="416">
        <v>0</v>
      </c>
      <c r="AF30" s="416">
        <v>0</v>
      </c>
      <c r="AG30" s="240"/>
    </row>
    <row r="31" spans="1:33" x14ac:dyDescent="0.4">
      <c r="A31" s="238" t="s">
        <v>1476</v>
      </c>
      <c r="B31" s="239">
        <v>16</v>
      </c>
      <c r="C31" s="416">
        <v>59</v>
      </c>
      <c r="D31" s="416">
        <v>17.5</v>
      </c>
      <c r="E31" s="416">
        <v>8</v>
      </c>
      <c r="F31" s="416">
        <v>4</v>
      </c>
      <c r="G31" s="416">
        <v>3</v>
      </c>
      <c r="H31" s="416">
        <v>5</v>
      </c>
      <c r="I31" s="416">
        <v>3</v>
      </c>
      <c r="J31" s="416">
        <v>1.5</v>
      </c>
      <c r="K31" s="416">
        <v>3</v>
      </c>
      <c r="L31" s="416">
        <v>1</v>
      </c>
      <c r="M31" s="416">
        <v>3.5</v>
      </c>
      <c r="N31" s="416">
        <v>1.5</v>
      </c>
      <c r="O31" s="416">
        <v>4</v>
      </c>
      <c r="P31" s="416">
        <v>0.5</v>
      </c>
      <c r="Q31" s="416">
        <v>0</v>
      </c>
      <c r="R31" s="416">
        <v>0.5</v>
      </c>
      <c r="S31" s="416">
        <v>0</v>
      </c>
      <c r="T31" s="416">
        <v>0</v>
      </c>
      <c r="U31" s="416">
        <v>1</v>
      </c>
      <c r="V31" s="416">
        <v>0.5</v>
      </c>
      <c r="W31" s="416">
        <v>0.5</v>
      </c>
      <c r="X31" s="416">
        <v>0</v>
      </c>
      <c r="Y31" s="416">
        <v>0</v>
      </c>
      <c r="Z31" s="416">
        <v>0</v>
      </c>
      <c r="AA31" s="416">
        <v>0</v>
      </c>
      <c r="AB31" s="416">
        <v>0</v>
      </c>
      <c r="AC31" s="416">
        <v>0</v>
      </c>
      <c r="AD31" s="416">
        <v>0</v>
      </c>
      <c r="AE31" s="416">
        <v>0</v>
      </c>
      <c r="AF31" s="416">
        <v>0</v>
      </c>
      <c r="AG31" s="240"/>
    </row>
    <row r="32" spans="1:33" x14ac:dyDescent="0.4">
      <c r="A32" s="238" t="s">
        <v>1476</v>
      </c>
      <c r="B32" s="239">
        <v>17</v>
      </c>
      <c r="C32" s="416">
        <v>48</v>
      </c>
      <c r="D32" s="416">
        <v>10.5</v>
      </c>
      <c r="E32" s="416">
        <v>9</v>
      </c>
      <c r="F32" s="416">
        <v>5</v>
      </c>
      <c r="G32" s="416">
        <v>5</v>
      </c>
      <c r="H32" s="416">
        <v>4</v>
      </c>
      <c r="I32" s="416">
        <v>2.5</v>
      </c>
      <c r="J32" s="416">
        <v>0.5</v>
      </c>
      <c r="K32" s="416">
        <v>0.5</v>
      </c>
      <c r="L32" s="416">
        <v>1</v>
      </c>
      <c r="M32" s="416">
        <v>0.5</v>
      </c>
      <c r="N32" s="416">
        <v>0.5</v>
      </c>
      <c r="O32" s="416">
        <v>1</v>
      </c>
      <c r="P32" s="416">
        <v>1.5</v>
      </c>
      <c r="Q32" s="416">
        <v>1</v>
      </c>
      <c r="R32" s="416">
        <v>0.5</v>
      </c>
      <c r="S32" s="416">
        <v>0</v>
      </c>
      <c r="T32" s="416">
        <v>0.5</v>
      </c>
      <c r="U32" s="416">
        <v>0</v>
      </c>
      <c r="V32" s="416">
        <v>1</v>
      </c>
      <c r="W32" s="416">
        <v>0</v>
      </c>
      <c r="X32" s="416">
        <v>0</v>
      </c>
      <c r="Y32" s="416">
        <v>0.5</v>
      </c>
      <c r="Z32" s="416">
        <v>0</v>
      </c>
      <c r="AA32" s="416">
        <v>0</v>
      </c>
      <c r="AB32" s="416">
        <v>0</v>
      </c>
      <c r="AC32" s="416">
        <v>0</v>
      </c>
      <c r="AD32" s="416">
        <v>0</v>
      </c>
      <c r="AE32" s="416">
        <v>0</v>
      </c>
      <c r="AF32" s="416">
        <v>0.5</v>
      </c>
      <c r="AG32" s="240"/>
    </row>
    <row r="33" spans="1:33" x14ac:dyDescent="0.4">
      <c r="A33" s="238" t="s">
        <v>1476</v>
      </c>
      <c r="B33" s="239">
        <v>18</v>
      </c>
      <c r="C33" s="416">
        <v>40.5</v>
      </c>
      <c r="D33" s="416">
        <v>11</v>
      </c>
      <c r="E33" s="416">
        <v>6.5</v>
      </c>
      <c r="F33" s="416">
        <v>6.5</v>
      </c>
      <c r="G33" s="416">
        <v>5</v>
      </c>
      <c r="H33" s="416">
        <v>4.5</v>
      </c>
      <c r="I33" s="416">
        <v>1.5</v>
      </c>
      <c r="J33" s="416">
        <v>0.5</v>
      </c>
      <c r="K33" s="416">
        <v>3</v>
      </c>
      <c r="L33" s="416">
        <v>3</v>
      </c>
      <c r="M33" s="416">
        <v>3.5</v>
      </c>
      <c r="N33" s="416">
        <v>1</v>
      </c>
      <c r="O33" s="416">
        <v>0.5</v>
      </c>
      <c r="P33" s="416">
        <v>0</v>
      </c>
      <c r="Q33" s="416">
        <v>1</v>
      </c>
      <c r="R33" s="416">
        <v>0</v>
      </c>
      <c r="S33" s="416">
        <v>0</v>
      </c>
      <c r="T33" s="416">
        <v>1</v>
      </c>
      <c r="U33" s="416">
        <v>0</v>
      </c>
      <c r="V33" s="416">
        <v>0</v>
      </c>
      <c r="W33" s="416">
        <v>0</v>
      </c>
      <c r="X33" s="416">
        <v>0</v>
      </c>
      <c r="Y33" s="416">
        <v>0</v>
      </c>
      <c r="Z33" s="416">
        <v>0</v>
      </c>
      <c r="AA33" s="416">
        <v>0</v>
      </c>
      <c r="AB33" s="416">
        <v>0</v>
      </c>
      <c r="AC33" s="416">
        <v>0</v>
      </c>
      <c r="AD33" s="416">
        <v>0</v>
      </c>
      <c r="AE33" s="416">
        <v>0</v>
      </c>
      <c r="AF33" s="416">
        <v>0</v>
      </c>
      <c r="AG33" s="240"/>
    </row>
    <row r="34" spans="1:33" x14ac:dyDescent="0.4">
      <c r="A34" s="238" t="s">
        <v>1476</v>
      </c>
      <c r="B34" s="239">
        <v>19</v>
      </c>
      <c r="C34" s="416">
        <v>53.5</v>
      </c>
      <c r="D34" s="416">
        <v>12</v>
      </c>
      <c r="E34" s="416">
        <v>8.5</v>
      </c>
      <c r="F34" s="416">
        <v>3.5</v>
      </c>
      <c r="G34" s="416">
        <v>4.5</v>
      </c>
      <c r="H34" s="416">
        <v>4.5</v>
      </c>
      <c r="I34" s="416">
        <v>2</v>
      </c>
      <c r="J34" s="416">
        <v>2</v>
      </c>
      <c r="K34" s="416">
        <v>1.5</v>
      </c>
      <c r="L34" s="416">
        <v>3.5</v>
      </c>
      <c r="M34" s="416">
        <v>2</v>
      </c>
      <c r="N34" s="416">
        <v>2</v>
      </c>
      <c r="O34" s="416">
        <v>1.5</v>
      </c>
      <c r="P34" s="416">
        <v>1</v>
      </c>
      <c r="Q34" s="416">
        <v>0.5</v>
      </c>
      <c r="R34" s="416">
        <v>1</v>
      </c>
      <c r="S34" s="416">
        <v>0.5</v>
      </c>
      <c r="T34" s="416">
        <v>0</v>
      </c>
      <c r="U34" s="416">
        <v>0</v>
      </c>
      <c r="V34" s="416">
        <v>1.5</v>
      </c>
      <c r="W34" s="416">
        <v>0</v>
      </c>
      <c r="X34" s="416">
        <v>0</v>
      </c>
      <c r="Y34" s="416">
        <v>0</v>
      </c>
      <c r="Z34" s="416">
        <v>0</v>
      </c>
      <c r="AA34" s="416">
        <v>0</v>
      </c>
      <c r="AB34" s="416">
        <v>0</v>
      </c>
      <c r="AC34" s="416">
        <v>0</v>
      </c>
      <c r="AD34" s="416">
        <v>0</v>
      </c>
      <c r="AE34" s="416">
        <v>0</v>
      </c>
      <c r="AF34" s="416">
        <v>0</v>
      </c>
      <c r="AG34" s="240"/>
    </row>
    <row r="35" spans="1:33" x14ac:dyDescent="0.4">
      <c r="A35" s="238" t="s">
        <v>1476</v>
      </c>
      <c r="B35" s="239">
        <v>20</v>
      </c>
      <c r="C35" s="416">
        <v>51.5</v>
      </c>
      <c r="D35" s="416">
        <v>12.5</v>
      </c>
      <c r="E35" s="416">
        <v>10</v>
      </c>
      <c r="F35" s="416">
        <v>11</v>
      </c>
      <c r="G35" s="416">
        <v>6</v>
      </c>
      <c r="H35" s="416">
        <v>4.5</v>
      </c>
      <c r="I35" s="416">
        <v>0.5</v>
      </c>
      <c r="J35" s="416">
        <v>1.5</v>
      </c>
      <c r="K35" s="416">
        <v>1</v>
      </c>
      <c r="L35" s="416">
        <v>1.5</v>
      </c>
      <c r="M35" s="416">
        <v>1</v>
      </c>
      <c r="N35" s="416">
        <v>1</v>
      </c>
      <c r="O35" s="416">
        <v>1</v>
      </c>
      <c r="P35" s="416">
        <v>1.5</v>
      </c>
      <c r="Q35" s="416">
        <v>1</v>
      </c>
      <c r="R35" s="416">
        <v>1.5</v>
      </c>
      <c r="S35" s="416">
        <v>2</v>
      </c>
      <c r="T35" s="416">
        <v>0</v>
      </c>
      <c r="U35" s="416">
        <v>0</v>
      </c>
      <c r="V35" s="416">
        <v>0</v>
      </c>
      <c r="W35" s="416">
        <v>1</v>
      </c>
      <c r="X35" s="416">
        <v>0.5</v>
      </c>
      <c r="Y35" s="416">
        <v>0.5</v>
      </c>
      <c r="Z35" s="416">
        <v>0</v>
      </c>
      <c r="AA35" s="416">
        <v>0</v>
      </c>
      <c r="AB35" s="416">
        <v>0</v>
      </c>
      <c r="AC35" s="416">
        <v>0</v>
      </c>
      <c r="AD35" s="416">
        <v>0</v>
      </c>
      <c r="AE35" s="416">
        <v>0</v>
      </c>
      <c r="AF35" s="416">
        <v>0.5</v>
      </c>
      <c r="AG35" s="240"/>
    </row>
    <row r="36" spans="1:33" x14ac:dyDescent="0.4">
      <c r="A36" s="238" t="s">
        <v>1476</v>
      </c>
      <c r="B36" s="239">
        <v>21</v>
      </c>
      <c r="C36" s="416">
        <v>46</v>
      </c>
      <c r="D36" s="416">
        <v>10.5</v>
      </c>
      <c r="E36" s="416">
        <v>7</v>
      </c>
      <c r="F36" s="416">
        <v>6</v>
      </c>
      <c r="G36" s="416">
        <v>4.5</v>
      </c>
      <c r="H36" s="416">
        <v>2</v>
      </c>
      <c r="I36" s="416">
        <v>2.5</v>
      </c>
      <c r="J36" s="416">
        <v>0.5</v>
      </c>
      <c r="K36" s="416">
        <v>0.5</v>
      </c>
      <c r="L36" s="416">
        <v>1.5</v>
      </c>
      <c r="M36" s="416">
        <v>2.5</v>
      </c>
      <c r="N36" s="416">
        <v>1</v>
      </c>
      <c r="O36" s="416">
        <v>1</v>
      </c>
      <c r="P36" s="416">
        <v>1.5</v>
      </c>
      <c r="Q36" s="416">
        <v>1</v>
      </c>
      <c r="R36" s="416">
        <v>1</v>
      </c>
      <c r="S36" s="416">
        <v>0.5</v>
      </c>
      <c r="T36" s="416">
        <v>0</v>
      </c>
      <c r="U36" s="416">
        <v>0</v>
      </c>
      <c r="V36" s="416">
        <v>0.5</v>
      </c>
      <c r="W36" s="416">
        <v>0.5</v>
      </c>
      <c r="X36" s="416">
        <v>0</v>
      </c>
      <c r="Y36" s="416">
        <v>0</v>
      </c>
      <c r="Z36" s="416">
        <v>0</v>
      </c>
      <c r="AA36" s="416">
        <v>0</v>
      </c>
      <c r="AB36" s="416">
        <v>0</v>
      </c>
      <c r="AC36" s="416">
        <v>0</v>
      </c>
      <c r="AD36" s="416">
        <v>0</v>
      </c>
      <c r="AE36" s="416">
        <v>0</v>
      </c>
      <c r="AF36" s="416">
        <v>0</v>
      </c>
      <c r="AG36" s="240"/>
    </row>
    <row r="37" spans="1:33" x14ac:dyDescent="0.4">
      <c r="A37" s="238" t="s">
        <v>1476</v>
      </c>
      <c r="B37" s="239">
        <v>22</v>
      </c>
      <c r="C37" s="416">
        <v>45.5</v>
      </c>
      <c r="D37" s="416">
        <v>9.5</v>
      </c>
      <c r="E37" s="416">
        <v>5</v>
      </c>
      <c r="F37" s="416">
        <v>3</v>
      </c>
      <c r="G37" s="416">
        <v>3.5</v>
      </c>
      <c r="H37" s="416">
        <v>4</v>
      </c>
      <c r="I37" s="416">
        <v>1</v>
      </c>
      <c r="J37" s="416">
        <v>1</v>
      </c>
      <c r="K37" s="416">
        <v>4</v>
      </c>
      <c r="L37" s="416">
        <v>2</v>
      </c>
      <c r="M37" s="416">
        <v>1.5</v>
      </c>
      <c r="N37" s="416">
        <v>0.5</v>
      </c>
      <c r="O37" s="416">
        <v>0</v>
      </c>
      <c r="P37" s="416">
        <v>1</v>
      </c>
      <c r="Q37" s="416">
        <v>2</v>
      </c>
      <c r="R37" s="416">
        <v>0.5</v>
      </c>
      <c r="S37" s="416">
        <v>0</v>
      </c>
      <c r="T37" s="416">
        <v>0.5</v>
      </c>
      <c r="U37" s="416">
        <v>0.5</v>
      </c>
      <c r="V37" s="416">
        <v>0</v>
      </c>
      <c r="W37" s="416">
        <v>0</v>
      </c>
      <c r="X37" s="416">
        <v>0</v>
      </c>
      <c r="Y37" s="416">
        <v>0</v>
      </c>
      <c r="Z37" s="416">
        <v>0</v>
      </c>
      <c r="AA37" s="416">
        <v>0</v>
      </c>
      <c r="AB37" s="416">
        <v>0</v>
      </c>
      <c r="AC37" s="416">
        <v>0.5</v>
      </c>
      <c r="AD37" s="416">
        <v>0</v>
      </c>
      <c r="AE37" s="416">
        <v>0</v>
      </c>
      <c r="AF37" s="416">
        <v>0</v>
      </c>
      <c r="AG37" s="240"/>
    </row>
    <row r="38" spans="1:33" x14ac:dyDescent="0.4">
      <c r="A38" s="238" t="s">
        <v>1476</v>
      </c>
      <c r="B38" s="239">
        <v>23</v>
      </c>
      <c r="C38" s="416">
        <v>37</v>
      </c>
      <c r="D38" s="416">
        <v>5.5</v>
      </c>
      <c r="E38" s="416">
        <v>4</v>
      </c>
      <c r="F38" s="416">
        <v>3.5</v>
      </c>
      <c r="G38" s="416">
        <v>2.5</v>
      </c>
      <c r="H38" s="416">
        <v>1.5</v>
      </c>
      <c r="I38" s="416">
        <v>2</v>
      </c>
      <c r="J38" s="416">
        <v>1</v>
      </c>
      <c r="K38" s="416">
        <v>0</v>
      </c>
      <c r="L38" s="416">
        <v>1</v>
      </c>
      <c r="M38" s="416">
        <v>1</v>
      </c>
      <c r="N38" s="416">
        <v>1</v>
      </c>
      <c r="O38" s="416">
        <v>1</v>
      </c>
      <c r="P38" s="416">
        <v>0</v>
      </c>
      <c r="Q38" s="416">
        <v>0</v>
      </c>
      <c r="R38" s="416">
        <v>0</v>
      </c>
      <c r="S38" s="416">
        <v>1</v>
      </c>
      <c r="T38" s="416">
        <v>0</v>
      </c>
      <c r="U38" s="416">
        <v>1</v>
      </c>
      <c r="V38" s="416">
        <v>0</v>
      </c>
      <c r="W38" s="416">
        <v>0</v>
      </c>
      <c r="X38" s="416">
        <v>0</v>
      </c>
      <c r="Y38" s="416">
        <v>0</v>
      </c>
      <c r="Z38" s="416">
        <v>0</v>
      </c>
      <c r="AA38" s="416">
        <v>0</v>
      </c>
      <c r="AB38" s="416">
        <v>0.5</v>
      </c>
      <c r="AC38" s="416">
        <v>0</v>
      </c>
      <c r="AD38" s="416">
        <v>0</v>
      </c>
      <c r="AE38" s="416">
        <v>0</v>
      </c>
      <c r="AF38" s="416">
        <v>0</v>
      </c>
      <c r="AG38" s="240"/>
    </row>
    <row r="39" spans="1:33" x14ac:dyDescent="0.4">
      <c r="A39" s="238" t="s">
        <v>1476</v>
      </c>
      <c r="B39" s="239">
        <v>24</v>
      </c>
      <c r="C39" s="416">
        <v>61</v>
      </c>
      <c r="D39" s="416">
        <v>14</v>
      </c>
      <c r="E39" s="416">
        <v>11.5</v>
      </c>
      <c r="F39" s="416">
        <v>8</v>
      </c>
      <c r="G39" s="416">
        <v>4.5</v>
      </c>
      <c r="H39" s="416">
        <v>4</v>
      </c>
      <c r="I39" s="416">
        <v>3</v>
      </c>
      <c r="J39" s="416">
        <v>2</v>
      </c>
      <c r="K39" s="416">
        <v>3</v>
      </c>
      <c r="L39" s="416">
        <v>2.5</v>
      </c>
      <c r="M39" s="416">
        <v>1</v>
      </c>
      <c r="N39" s="416">
        <v>2</v>
      </c>
      <c r="O39" s="416">
        <v>0.5</v>
      </c>
      <c r="P39" s="416">
        <v>0</v>
      </c>
      <c r="Q39" s="416">
        <v>3</v>
      </c>
      <c r="R39" s="416">
        <v>0.5</v>
      </c>
      <c r="S39" s="416">
        <v>0</v>
      </c>
      <c r="T39" s="416">
        <v>0.5</v>
      </c>
      <c r="U39" s="416">
        <v>0</v>
      </c>
      <c r="V39" s="416">
        <v>1</v>
      </c>
      <c r="W39" s="416">
        <v>0.5</v>
      </c>
      <c r="X39" s="416">
        <v>0</v>
      </c>
      <c r="Y39" s="416">
        <v>0.5</v>
      </c>
      <c r="Z39" s="416">
        <v>0</v>
      </c>
      <c r="AA39" s="416">
        <v>0</v>
      </c>
      <c r="AB39" s="416">
        <v>0</v>
      </c>
      <c r="AC39" s="416">
        <v>0.5</v>
      </c>
      <c r="AD39" s="416">
        <v>0</v>
      </c>
      <c r="AE39" s="416">
        <v>0</v>
      </c>
      <c r="AF39" s="416">
        <v>0</v>
      </c>
      <c r="AG39" s="240"/>
    </row>
    <row r="40" spans="1:33" x14ac:dyDescent="0.4">
      <c r="A40" s="238" t="s">
        <v>1476</v>
      </c>
      <c r="B40" s="239">
        <v>25</v>
      </c>
      <c r="C40" s="416">
        <v>0</v>
      </c>
      <c r="D40" s="416">
        <v>0</v>
      </c>
      <c r="E40" s="416">
        <v>0</v>
      </c>
      <c r="F40" s="416">
        <v>0</v>
      </c>
      <c r="G40" s="416">
        <v>0</v>
      </c>
      <c r="H40" s="416">
        <v>0</v>
      </c>
      <c r="I40" s="416">
        <v>0</v>
      </c>
      <c r="J40" s="416">
        <v>0</v>
      </c>
      <c r="K40" s="416">
        <v>0</v>
      </c>
      <c r="L40" s="416">
        <v>0</v>
      </c>
      <c r="M40" s="416">
        <v>0</v>
      </c>
      <c r="N40" s="416">
        <v>0</v>
      </c>
      <c r="O40" s="416">
        <v>0</v>
      </c>
      <c r="P40" s="416">
        <v>0</v>
      </c>
      <c r="Q40" s="416">
        <v>0</v>
      </c>
      <c r="R40" s="416">
        <v>0</v>
      </c>
      <c r="S40" s="416">
        <v>0</v>
      </c>
      <c r="T40" s="416">
        <v>0</v>
      </c>
      <c r="U40" s="416">
        <v>0</v>
      </c>
      <c r="V40" s="416">
        <v>0</v>
      </c>
      <c r="W40" s="416">
        <v>0</v>
      </c>
      <c r="X40" s="416">
        <v>0</v>
      </c>
      <c r="Y40" s="416">
        <v>0</v>
      </c>
      <c r="Z40" s="416">
        <v>0</v>
      </c>
      <c r="AA40" s="416">
        <v>0</v>
      </c>
      <c r="AB40" s="416">
        <v>0</v>
      </c>
      <c r="AC40" s="416">
        <v>0</v>
      </c>
      <c r="AD40" s="416">
        <v>0</v>
      </c>
      <c r="AE40" s="416">
        <v>0</v>
      </c>
      <c r="AF40" s="416">
        <v>0</v>
      </c>
      <c r="AG40" s="240"/>
    </row>
    <row r="41" spans="1:33" x14ac:dyDescent="0.4">
      <c r="A41" s="238" t="s">
        <v>1476</v>
      </c>
      <c r="B41" s="239">
        <v>26</v>
      </c>
      <c r="C41" s="416">
        <v>0</v>
      </c>
      <c r="D41" s="416">
        <v>0</v>
      </c>
      <c r="E41" s="416">
        <v>0</v>
      </c>
      <c r="F41" s="416">
        <v>0</v>
      </c>
      <c r="G41" s="416">
        <v>0</v>
      </c>
      <c r="H41" s="416">
        <v>0</v>
      </c>
      <c r="I41" s="416">
        <v>0</v>
      </c>
      <c r="J41" s="416">
        <v>0</v>
      </c>
      <c r="K41" s="416">
        <v>0</v>
      </c>
      <c r="L41" s="416">
        <v>0</v>
      </c>
      <c r="M41" s="416">
        <v>0</v>
      </c>
      <c r="N41" s="416">
        <v>0</v>
      </c>
      <c r="O41" s="416">
        <v>0</v>
      </c>
      <c r="P41" s="416">
        <v>0</v>
      </c>
      <c r="Q41" s="416">
        <v>0</v>
      </c>
      <c r="R41" s="416">
        <v>0</v>
      </c>
      <c r="S41" s="416">
        <v>0</v>
      </c>
      <c r="T41" s="416">
        <v>0</v>
      </c>
      <c r="U41" s="416">
        <v>0</v>
      </c>
      <c r="V41" s="416">
        <v>0</v>
      </c>
      <c r="W41" s="416">
        <v>0</v>
      </c>
      <c r="X41" s="416">
        <v>0</v>
      </c>
      <c r="Y41" s="416">
        <v>0</v>
      </c>
      <c r="Z41" s="416">
        <v>0</v>
      </c>
      <c r="AA41" s="416">
        <v>0</v>
      </c>
      <c r="AB41" s="416">
        <v>0</v>
      </c>
      <c r="AC41" s="416">
        <v>0</v>
      </c>
      <c r="AD41" s="416">
        <v>0</v>
      </c>
      <c r="AE41" s="416">
        <v>0</v>
      </c>
      <c r="AF41" s="416">
        <v>0</v>
      </c>
      <c r="AG41" s="240"/>
    </row>
    <row r="42" spans="1:33" x14ac:dyDescent="0.4">
      <c r="A42" s="238" t="s">
        <v>1476</v>
      </c>
      <c r="B42" s="239">
        <v>27</v>
      </c>
      <c r="C42" s="416">
        <v>0</v>
      </c>
      <c r="D42" s="416">
        <v>0</v>
      </c>
      <c r="E42" s="416">
        <v>0</v>
      </c>
      <c r="F42" s="416">
        <v>0</v>
      </c>
      <c r="G42" s="416">
        <v>0</v>
      </c>
      <c r="H42" s="416">
        <v>0</v>
      </c>
      <c r="I42" s="416">
        <v>0</v>
      </c>
      <c r="J42" s="416">
        <v>0</v>
      </c>
      <c r="K42" s="416">
        <v>0</v>
      </c>
      <c r="L42" s="416">
        <v>0</v>
      </c>
      <c r="M42" s="416">
        <v>0</v>
      </c>
      <c r="N42" s="416">
        <v>0</v>
      </c>
      <c r="O42" s="416">
        <v>0</v>
      </c>
      <c r="P42" s="416">
        <v>0</v>
      </c>
      <c r="Q42" s="416">
        <v>0</v>
      </c>
      <c r="R42" s="416">
        <v>0</v>
      </c>
      <c r="S42" s="416">
        <v>0</v>
      </c>
      <c r="T42" s="416">
        <v>0</v>
      </c>
      <c r="U42" s="416">
        <v>0</v>
      </c>
      <c r="V42" s="416">
        <v>0</v>
      </c>
      <c r="W42" s="416">
        <v>0</v>
      </c>
      <c r="X42" s="416">
        <v>0</v>
      </c>
      <c r="Y42" s="416">
        <v>0</v>
      </c>
      <c r="Z42" s="416">
        <v>0</v>
      </c>
      <c r="AA42" s="416">
        <v>0</v>
      </c>
      <c r="AB42" s="416">
        <v>0</v>
      </c>
      <c r="AC42" s="416">
        <v>0</v>
      </c>
      <c r="AD42" s="416">
        <v>0</v>
      </c>
      <c r="AE42" s="416">
        <v>0</v>
      </c>
      <c r="AF42" s="416">
        <v>0</v>
      </c>
      <c r="AG42" s="240"/>
    </row>
    <row r="43" spans="1:33" x14ac:dyDescent="0.4">
      <c r="A43" s="238" t="s">
        <v>1476</v>
      </c>
      <c r="B43" s="239">
        <v>28</v>
      </c>
      <c r="C43" s="416">
        <v>0</v>
      </c>
      <c r="D43" s="416">
        <v>0</v>
      </c>
      <c r="E43" s="416">
        <v>0</v>
      </c>
      <c r="F43" s="416">
        <v>0</v>
      </c>
      <c r="G43" s="416">
        <v>0</v>
      </c>
      <c r="H43" s="416">
        <v>0</v>
      </c>
      <c r="I43" s="416">
        <v>0</v>
      </c>
      <c r="J43" s="416">
        <v>0</v>
      </c>
      <c r="K43" s="416">
        <v>0</v>
      </c>
      <c r="L43" s="416">
        <v>0</v>
      </c>
      <c r="M43" s="416">
        <v>0</v>
      </c>
      <c r="N43" s="416">
        <v>0</v>
      </c>
      <c r="O43" s="416">
        <v>0</v>
      </c>
      <c r="P43" s="416">
        <v>0</v>
      </c>
      <c r="Q43" s="416">
        <v>0</v>
      </c>
      <c r="R43" s="416">
        <v>0</v>
      </c>
      <c r="S43" s="416">
        <v>0</v>
      </c>
      <c r="T43" s="416">
        <v>0</v>
      </c>
      <c r="U43" s="416">
        <v>0</v>
      </c>
      <c r="V43" s="416">
        <v>0</v>
      </c>
      <c r="W43" s="416">
        <v>0</v>
      </c>
      <c r="X43" s="416">
        <v>0</v>
      </c>
      <c r="Y43" s="416">
        <v>0</v>
      </c>
      <c r="Z43" s="416">
        <v>0</v>
      </c>
      <c r="AA43" s="416">
        <v>0</v>
      </c>
      <c r="AB43" s="416">
        <v>0</v>
      </c>
      <c r="AC43" s="416">
        <v>0</v>
      </c>
      <c r="AD43" s="416">
        <v>0</v>
      </c>
      <c r="AE43" s="416">
        <v>0</v>
      </c>
      <c r="AF43" s="416">
        <v>0</v>
      </c>
      <c r="AG43" s="240"/>
    </row>
    <row r="44" spans="1:33" x14ac:dyDescent="0.4">
      <c r="A44" s="238" t="s">
        <v>1476</v>
      </c>
      <c r="B44" s="239">
        <v>29</v>
      </c>
      <c r="C44" s="416">
        <v>0</v>
      </c>
      <c r="D44" s="416">
        <v>0</v>
      </c>
      <c r="E44" s="416">
        <v>0</v>
      </c>
      <c r="F44" s="416">
        <v>0</v>
      </c>
      <c r="G44" s="416">
        <v>0</v>
      </c>
      <c r="H44" s="416">
        <v>0</v>
      </c>
      <c r="I44" s="416">
        <v>0</v>
      </c>
      <c r="J44" s="416">
        <v>0</v>
      </c>
      <c r="K44" s="416">
        <v>0</v>
      </c>
      <c r="L44" s="416">
        <v>0</v>
      </c>
      <c r="M44" s="416">
        <v>0</v>
      </c>
      <c r="N44" s="416">
        <v>0</v>
      </c>
      <c r="O44" s="416">
        <v>0</v>
      </c>
      <c r="P44" s="416">
        <v>0</v>
      </c>
      <c r="Q44" s="416">
        <v>0</v>
      </c>
      <c r="R44" s="416">
        <v>0</v>
      </c>
      <c r="S44" s="416">
        <v>0</v>
      </c>
      <c r="T44" s="416">
        <v>0</v>
      </c>
      <c r="U44" s="416">
        <v>0</v>
      </c>
      <c r="V44" s="416">
        <v>0</v>
      </c>
      <c r="W44" s="416">
        <v>0</v>
      </c>
      <c r="X44" s="416">
        <v>0</v>
      </c>
      <c r="Y44" s="416">
        <v>0</v>
      </c>
      <c r="Z44" s="416">
        <v>0</v>
      </c>
      <c r="AA44" s="416">
        <v>0</v>
      </c>
      <c r="AB44" s="416">
        <v>0</v>
      </c>
      <c r="AC44" s="416">
        <v>0</v>
      </c>
      <c r="AD44" s="416">
        <v>0</v>
      </c>
      <c r="AE44" s="416">
        <v>0</v>
      </c>
      <c r="AF44" s="416">
        <v>0</v>
      </c>
      <c r="AG44" s="240"/>
    </row>
    <row r="45" spans="1:33" x14ac:dyDescent="0.4">
      <c r="A45" s="238" t="s">
        <v>1477</v>
      </c>
      <c r="B45" s="239">
        <v>0</v>
      </c>
      <c r="C45" s="416">
        <v>1</v>
      </c>
      <c r="D45" s="416">
        <v>0</v>
      </c>
      <c r="E45" s="416">
        <v>0</v>
      </c>
      <c r="F45" s="416">
        <v>0</v>
      </c>
      <c r="G45" s="416">
        <v>0</v>
      </c>
      <c r="H45" s="416">
        <v>0</v>
      </c>
      <c r="I45" s="416">
        <v>0</v>
      </c>
      <c r="J45" s="416">
        <v>0</v>
      </c>
      <c r="K45" s="416">
        <v>0</v>
      </c>
      <c r="L45" s="416">
        <v>0</v>
      </c>
      <c r="M45" s="416">
        <v>0</v>
      </c>
      <c r="N45" s="416">
        <v>0</v>
      </c>
      <c r="O45" s="416">
        <v>0</v>
      </c>
      <c r="P45" s="416">
        <v>0</v>
      </c>
      <c r="Q45" s="416">
        <v>0</v>
      </c>
      <c r="R45" s="416">
        <v>0</v>
      </c>
      <c r="S45" s="416">
        <v>0</v>
      </c>
      <c r="T45" s="416">
        <v>0</v>
      </c>
      <c r="U45" s="416">
        <v>0</v>
      </c>
      <c r="V45" s="416">
        <v>0</v>
      </c>
      <c r="W45" s="416">
        <v>0</v>
      </c>
      <c r="X45" s="416">
        <v>0</v>
      </c>
      <c r="Y45" s="416">
        <v>0</v>
      </c>
      <c r="Z45" s="416">
        <v>0</v>
      </c>
      <c r="AA45" s="416">
        <v>0</v>
      </c>
      <c r="AB45" s="416">
        <v>0</v>
      </c>
      <c r="AC45" s="416">
        <v>0</v>
      </c>
      <c r="AD45" s="416">
        <v>0</v>
      </c>
      <c r="AE45" s="416">
        <v>0</v>
      </c>
      <c r="AF45" s="416">
        <v>0</v>
      </c>
      <c r="AG45" s="240"/>
    </row>
    <row r="46" spans="1:33" x14ac:dyDescent="0.4">
      <c r="A46" s="238" t="s">
        <v>1477</v>
      </c>
      <c r="B46" s="239">
        <v>1</v>
      </c>
      <c r="C46" s="416">
        <v>1.5</v>
      </c>
      <c r="D46" s="416">
        <v>0</v>
      </c>
      <c r="E46" s="416">
        <v>0</v>
      </c>
      <c r="F46" s="416">
        <v>0</v>
      </c>
      <c r="G46" s="416">
        <v>0</v>
      </c>
      <c r="H46" s="416">
        <v>0</v>
      </c>
      <c r="I46" s="416">
        <v>0</v>
      </c>
      <c r="J46" s="416">
        <v>0</v>
      </c>
      <c r="K46" s="416">
        <v>0</v>
      </c>
      <c r="L46" s="416">
        <v>0</v>
      </c>
      <c r="M46" s="416">
        <v>0</v>
      </c>
      <c r="N46" s="416">
        <v>0</v>
      </c>
      <c r="O46" s="416">
        <v>0</v>
      </c>
      <c r="P46" s="416">
        <v>0</v>
      </c>
      <c r="Q46" s="416">
        <v>0</v>
      </c>
      <c r="R46" s="416">
        <v>0</v>
      </c>
      <c r="S46" s="416">
        <v>0</v>
      </c>
      <c r="T46" s="416">
        <v>0</v>
      </c>
      <c r="U46" s="416">
        <v>0</v>
      </c>
      <c r="V46" s="416">
        <v>0</v>
      </c>
      <c r="W46" s="416">
        <v>0</v>
      </c>
      <c r="X46" s="416">
        <v>0</v>
      </c>
      <c r="Y46" s="416">
        <v>0</v>
      </c>
      <c r="Z46" s="416">
        <v>0</v>
      </c>
      <c r="AA46" s="416">
        <v>0</v>
      </c>
      <c r="AB46" s="416">
        <v>0</v>
      </c>
      <c r="AC46" s="416">
        <v>0</v>
      </c>
      <c r="AD46" s="416">
        <v>0</v>
      </c>
      <c r="AE46" s="416">
        <v>0</v>
      </c>
      <c r="AF46" s="416">
        <v>0</v>
      </c>
      <c r="AG46" s="240"/>
    </row>
    <row r="47" spans="1:33" x14ac:dyDescent="0.4">
      <c r="A47" s="238" t="s">
        <v>1477</v>
      </c>
      <c r="B47" s="239">
        <v>2</v>
      </c>
      <c r="C47" s="416">
        <v>1</v>
      </c>
      <c r="D47" s="416">
        <v>0</v>
      </c>
      <c r="E47" s="416">
        <v>0</v>
      </c>
      <c r="F47" s="416">
        <v>0</v>
      </c>
      <c r="G47" s="416">
        <v>0</v>
      </c>
      <c r="H47" s="416">
        <v>0</v>
      </c>
      <c r="I47" s="416">
        <v>0</v>
      </c>
      <c r="J47" s="416">
        <v>0</v>
      </c>
      <c r="K47" s="416">
        <v>0</v>
      </c>
      <c r="L47" s="416">
        <v>0</v>
      </c>
      <c r="M47" s="416">
        <v>0</v>
      </c>
      <c r="N47" s="416">
        <v>0</v>
      </c>
      <c r="O47" s="416">
        <v>0</v>
      </c>
      <c r="P47" s="416">
        <v>0</v>
      </c>
      <c r="Q47" s="416">
        <v>0</v>
      </c>
      <c r="R47" s="416">
        <v>0</v>
      </c>
      <c r="S47" s="416">
        <v>0</v>
      </c>
      <c r="T47" s="416">
        <v>0</v>
      </c>
      <c r="U47" s="416">
        <v>0</v>
      </c>
      <c r="V47" s="416">
        <v>0</v>
      </c>
      <c r="W47" s="416">
        <v>0</v>
      </c>
      <c r="X47" s="416">
        <v>0</v>
      </c>
      <c r="Y47" s="416">
        <v>0</v>
      </c>
      <c r="Z47" s="416">
        <v>0</v>
      </c>
      <c r="AA47" s="416">
        <v>0</v>
      </c>
      <c r="AB47" s="416">
        <v>0</v>
      </c>
      <c r="AC47" s="416">
        <v>0</v>
      </c>
      <c r="AD47" s="416">
        <v>0</v>
      </c>
      <c r="AE47" s="416">
        <v>0</v>
      </c>
      <c r="AF47" s="416">
        <v>0</v>
      </c>
      <c r="AG47" s="240"/>
    </row>
    <row r="48" spans="1:33" x14ac:dyDescent="0.4">
      <c r="A48" s="238" t="s">
        <v>1477</v>
      </c>
      <c r="B48" s="239">
        <v>3</v>
      </c>
      <c r="C48" s="416">
        <v>1.5</v>
      </c>
      <c r="D48" s="416">
        <v>0</v>
      </c>
      <c r="E48" s="416">
        <v>0</v>
      </c>
      <c r="F48" s="416">
        <v>0</v>
      </c>
      <c r="G48" s="416">
        <v>0</v>
      </c>
      <c r="H48" s="416">
        <v>0</v>
      </c>
      <c r="I48" s="416">
        <v>0</v>
      </c>
      <c r="J48" s="416">
        <v>0</v>
      </c>
      <c r="K48" s="416">
        <v>0</v>
      </c>
      <c r="L48" s="416">
        <v>0</v>
      </c>
      <c r="M48" s="416">
        <v>0</v>
      </c>
      <c r="N48" s="416">
        <v>0</v>
      </c>
      <c r="O48" s="416">
        <v>0</v>
      </c>
      <c r="P48" s="416">
        <v>0</v>
      </c>
      <c r="Q48" s="416">
        <v>0</v>
      </c>
      <c r="R48" s="416">
        <v>0</v>
      </c>
      <c r="S48" s="416">
        <v>0</v>
      </c>
      <c r="T48" s="416">
        <v>0</v>
      </c>
      <c r="U48" s="416">
        <v>0</v>
      </c>
      <c r="V48" s="416">
        <v>0</v>
      </c>
      <c r="W48" s="416">
        <v>0</v>
      </c>
      <c r="X48" s="416">
        <v>0</v>
      </c>
      <c r="Y48" s="416">
        <v>0</v>
      </c>
      <c r="Z48" s="416">
        <v>0</v>
      </c>
      <c r="AA48" s="416">
        <v>0</v>
      </c>
      <c r="AB48" s="416">
        <v>0</v>
      </c>
      <c r="AC48" s="416">
        <v>0</v>
      </c>
      <c r="AD48" s="416">
        <v>0</v>
      </c>
      <c r="AE48" s="416">
        <v>0</v>
      </c>
      <c r="AF48" s="416">
        <v>0</v>
      </c>
      <c r="AG48" s="240"/>
    </row>
    <row r="49" spans="1:33" x14ac:dyDescent="0.4">
      <c r="A49" s="238" t="s">
        <v>1477</v>
      </c>
      <c r="B49" s="239">
        <v>4</v>
      </c>
      <c r="C49" s="416">
        <v>1</v>
      </c>
      <c r="D49" s="416">
        <v>0</v>
      </c>
      <c r="E49" s="416">
        <v>0</v>
      </c>
      <c r="F49" s="416">
        <v>0</v>
      </c>
      <c r="G49" s="416">
        <v>0</v>
      </c>
      <c r="H49" s="416">
        <v>0</v>
      </c>
      <c r="I49" s="416">
        <v>0</v>
      </c>
      <c r="J49" s="416">
        <v>0</v>
      </c>
      <c r="K49" s="416">
        <v>0</v>
      </c>
      <c r="L49" s="416">
        <v>0</v>
      </c>
      <c r="M49" s="416">
        <v>0</v>
      </c>
      <c r="N49" s="416">
        <v>0</v>
      </c>
      <c r="O49" s="416">
        <v>0</v>
      </c>
      <c r="P49" s="416">
        <v>0</v>
      </c>
      <c r="Q49" s="416">
        <v>0</v>
      </c>
      <c r="R49" s="416">
        <v>0</v>
      </c>
      <c r="S49" s="416">
        <v>0</v>
      </c>
      <c r="T49" s="416">
        <v>0</v>
      </c>
      <c r="U49" s="416">
        <v>0</v>
      </c>
      <c r="V49" s="416">
        <v>0</v>
      </c>
      <c r="W49" s="416">
        <v>0</v>
      </c>
      <c r="X49" s="416">
        <v>0</v>
      </c>
      <c r="Y49" s="416">
        <v>0</v>
      </c>
      <c r="Z49" s="416">
        <v>0</v>
      </c>
      <c r="AA49" s="416">
        <v>0</v>
      </c>
      <c r="AB49" s="416">
        <v>0</v>
      </c>
      <c r="AC49" s="416">
        <v>0</v>
      </c>
      <c r="AD49" s="416">
        <v>0</v>
      </c>
      <c r="AE49" s="416">
        <v>0</v>
      </c>
      <c r="AF49" s="416">
        <v>0</v>
      </c>
      <c r="AG49" s="240"/>
    </row>
    <row r="50" spans="1:33" x14ac:dyDescent="0.4">
      <c r="A50" s="238" t="s">
        <v>1477</v>
      </c>
      <c r="B50" s="239">
        <v>5</v>
      </c>
      <c r="C50" s="416">
        <v>3</v>
      </c>
      <c r="D50" s="416">
        <v>0</v>
      </c>
      <c r="E50" s="416">
        <v>0</v>
      </c>
      <c r="F50" s="416">
        <v>0</v>
      </c>
      <c r="G50" s="416">
        <v>0</v>
      </c>
      <c r="H50" s="416">
        <v>0</v>
      </c>
      <c r="I50" s="416">
        <v>0</v>
      </c>
      <c r="J50" s="416">
        <v>0</v>
      </c>
      <c r="K50" s="416">
        <v>0</v>
      </c>
      <c r="L50" s="416">
        <v>0</v>
      </c>
      <c r="M50" s="416">
        <v>0</v>
      </c>
      <c r="N50" s="416">
        <v>0</v>
      </c>
      <c r="O50" s="416">
        <v>0</v>
      </c>
      <c r="P50" s="416">
        <v>0</v>
      </c>
      <c r="Q50" s="416">
        <v>0</v>
      </c>
      <c r="R50" s="416">
        <v>0</v>
      </c>
      <c r="S50" s="416">
        <v>0</v>
      </c>
      <c r="T50" s="416">
        <v>0</v>
      </c>
      <c r="U50" s="416">
        <v>0</v>
      </c>
      <c r="V50" s="416">
        <v>0</v>
      </c>
      <c r="W50" s="416">
        <v>0</v>
      </c>
      <c r="X50" s="416">
        <v>0</v>
      </c>
      <c r="Y50" s="416">
        <v>0</v>
      </c>
      <c r="Z50" s="416">
        <v>0</v>
      </c>
      <c r="AA50" s="416">
        <v>0</v>
      </c>
      <c r="AB50" s="416">
        <v>0</v>
      </c>
      <c r="AC50" s="416">
        <v>0</v>
      </c>
      <c r="AD50" s="416">
        <v>0</v>
      </c>
      <c r="AE50" s="416">
        <v>0</v>
      </c>
      <c r="AF50" s="416">
        <v>0</v>
      </c>
      <c r="AG50" s="240"/>
    </row>
    <row r="51" spans="1:33" x14ac:dyDescent="0.4">
      <c r="A51" s="238" t="s">
        <v>1477</v>
      </c>
      <c r="B51" s="239">
        <v>6</v>
      </c>
      <c r="C51" s="416">
        <v>0</v>
      </c>
      <c r="D51" s="416">
        <v>0</v>
      </c>
      <c r="E51" s="416">
        <v>0</v>
      </c>
      <c r="F51" s="416">
        <v>0</v>
      </c>
      <c r="G51" s="416">
        <v>0</v>
      </c>
      <c r="H51" s="416">
        <v>0</v>
      </c>
      <c r="I51" s="416">
        <v>0</v>
      </c>
      <c r="J51" s="416">
        <v>0</v>
      </c>
      <c r="K51" s="416">
        <v>0</v>
      </c>
      <c r="L51" s="416">
        <v>0</v>
      </c>
      <c r="M51" s="416">
        <v>0</v>
      </c>
      <c r="N51" s="416">
        <v>0</v>
      </c>
      <c r="O51" s="416">
        <v>0</v>
      </c>
      <c r="P51" s="416">
        <v>0</v>
      </c>
      <c r="Q51" s="416">
        <v>0</v>
      </c>
      <c r="R51" s="416">
        <v>0</v>
      </c>
      <c r="S51" s="416">
        <v>0</v>
      </c>
      <c r="T51" s="416">
        <v>0</v>
      </c>
      <c r="U51" s="416">
        <v>0</v>
      </c>
      <c r="V51" s="416">
        <v>0</v>
      </c>
      <c r="W51" s="416">
        <v>0</v>
      </c>
      <c r="X51" s="416">
        <v>0</v>
      </c>
      <c r="Y51" s="416">
        <v>0</v>
      </c>
      <c r="Z51" s="416">
        <v>0</v>
      </c>
      <c r="AA51" s="416">
        <v>0</v>
      </c>
      <c r="AB51" s="416">
        <v>0</v>
      </c>
      <c r="AC51" s="416">
        <v>0</v>
      </c>
      <c r="AD51" s="416">
        <v>0</v>
      </c>
      <c r="AE51" s="416">
        <v>0</v>
      </c>
      <c r="AF51" s="416">
        <v>0</v>
      </c>
      <c r="AG51" s="240"/>
    </row>
    <row r="52" spans="1:33" x14ac:dyDescent="0.4">
      <c r="A52" s="238" t="s">
        <v>1477</v>
      </c>
      <c r="B52" s="239">
        <v>7</v>
      </c>
      <c r="C52" s="416">
        <v>1</v>
      </c>
      <c r="D52" s="416">
        <v>0</v>
      </c>
      <c r="E52" s="416">
        <v>0</v>
      </c>
      <c r="F52" s="416">
        <v>0</v>
      </c>
      <c r="G52" s="416">
        <v>0</v>
      </c>
      <c r="H52" s="416">
        <v>0</v>
      </c>
      <c r="I52" s="416">
        <v>0</v>
      </c>
      <c r="J52" s="416">
        <v>0</v>
      </c>
      <c r="K52" s="416">
        <v>0</v>
      </c>
      <c r="L52" s="416">
        <v>0</v>
      </c>
      <c r="M52" s="416">
        <v>0</v>
      </c>
      <c r="N52" s="416">
        <v>0</v>
      </c>
      <c r="O52" s="416">
        <v>0</v>
      </c>
      <c r="P52" s="416">
        <v>0</v>
      </c>
      <c r="Q52" s="416">
        <v>0</v>
      </c>
      <c r="R52" s="416">
        <v>0</v>
      </c>
      <c r="S52" s="416">
        <v>0</v>
      </c>
      <c r="T52" s="416">
        <v>0</v>
      </c>
      <c r="U52" s="416">
        <v>0</v>
      </c>
      <c r="V52" s="416">
        <v>0</v>
      </c>
      <c r="W52" s="416">
        <v>0</v>
      </c>
      <c r="X52" s="416">
        <v>0</v>
      </c>
      <c r="Y52" s="416">
        <v>0</v>
      </c>
      <c r="Z52" s="416">
        <v>0</v>
      </c>
      <c r="AA52" s="416">
        <v>0</v>
      </c>
      <c r="AB52" s="416">
        <v>0</v>
      </c>
      <c r="AC52" s="416">
        <v>0</v>
      </c>
      <c r="AD52" s="416">
        <v>0</v>
      </c>
      <c r="AE52" s="416">
        <v>0</v>
      </c>
      <c r="AF52" s="416">
        <v>0</v>
      </c>
      <c r="AG52" s="240"/>
    </row>
    <row r="53" spans="1:33" x14ac:dyDescent="0.4">
      <c r="A53" s="238" t="s">
        <v>1477</v>
      </c>
      <c r="B53" s="239">
        <v>8</v>
      </c>
      <c r="C53" s="416">
        <v>2</v>
      </c>
      <c r="D53" s="416">
        <v>0</v>
      </c>
      <c r="E53" s="416">
        <v>0</v>
      </c>
      <c r="F53" s="416">
        <v>0</v>
      </c>
      <c r="G53" s="416">
        <v>0</v>
      </c>
      <c r="H53" s="416">
        <v>0</v>
      </c>
      <c r="I53" s="416">
        <v>0</v>
      </c>
      <c r="J53" s="416">
        <v>0</v>
      </c>
      <c r="K53" s="416">
        <v>0</v>
      </c>
      <c r="L53" s="416">
        <v>0</v>
      </c>
      <c r="M53" s="416">
        <v>0</v>
      </c>
      <c r="N53" s="416">
        <v>0</v>
      </c>
      <c r="O53" s="416">
        <v>0</v>
      </c>
      <c r="P53" s="416">
        <v>0</v>
      </c>
      <c r="Q53" s="416">
        <v>0</v>
      </c>
      <c r="R53" s="416">
        <v>0</v>
      </c>
      <c r="S53" s="416">
        <v>0</v>
      </c>
      <c r="T53" s="416">
        <v>0</v>
      </c>
      <c r="U53" s="416">
        <v>0</v>
      </c>
      <c r="V53" s="416">
        <v>0</v>
      </c>
      <c r="W53" s="416">
        <v>0</v>
      </c>
      <c r="X53" s="416">
        <v>0</v>
      </c>
      <c r="Y53" s="416">
        <v>0</v>
      </c>
      <c r="Z53" s="416">
        <v>0</v>
      </c>
      <c r="AA53" s="416">
        <v>0</v>
      </c>
      <c r="AB53" s="416">
        <v>0</v>
      </c>
      <c r="AC53" s="416">
        <v>0</v>
      </c>
      <c r="AD53" s="416">
        <v>0</v>
      </c>
      <c r="AE53" s="416">
        <v>0</v>
      </c>
      <c r="AF53" s="416">
        <v>0</v>
      </c>
      <c r="AG53" s="240"/>
    </row>
    <row r="54" spans="1:33" x14ac:dyDescent="0.4">
      <c r="A54" s="238" t="s">
        <v>1477</v>
      </c>
      <c r="B54" s="239">
        <v>9</v>
      </c>
      <c r="C54" s="416">
        <v>2.5</v>
      </c>
      <c r="D54" s="416">
        <v>0</v>
      </c>
      <c r="E54" s="416">
        <v>0</v>
      </c>
      <c r="F54" s="416">
        <v>0</v>
      </c>
      <c r="G54" s="416">
        <v>0</v>
      </c>
      <c r="H54" s="416">
        <v>0</v>
      </c>
      <c r="I54" s="416">
        <v>0</v>
      </c>
      <c r="J54" s="416">
        <v>0</v>
      </c>
      <c r="K54" s="416">
        <v>0</v>
      </c>
      <c r="L54" s="416">
        <v>0</v>
      </c>
      <c r="M54" s="416">
        <v>0</v>
      </c>
      <c r="N54" s="416">
        <v>0</v>
      </c>
      <c r="O54" s="416">
        <v>0</v>
      </c>
      <c r="P54" s="416">
        <v>0</v>
      </c>
      <c r="Q54" s="416">
        <v>0</v>
      </c>
      <c r="R54" s="416">
        <v>0</v>
      </c>
      <c r="S54" s="416">
        <v>0</v>
      </c>
      <c r="T54" s="416">
        <v>0</v>
      </c>
      <c r="U54" s="416">
        <v>0</v>
      </c>
      <c r="V54" s="416">
        <v>0</v>
      </c>
      <c r="W54" s="416">
        <v>0</v>
      </c>
      <c r="X54" s="416">
        <v>0</v>
      </c>
      <c r="Y54" s="416">
        <v>0</v>
      </c>
      <c r="Z54" s="416">
        <v>0</v>
      </c>
      <c r="AA54" s="416">
        <v>0</v>
      </c>
      <c r="AB54" s="416">
        <v>0</v>
      </c>
      <c r="AC54" s="416">
        <v>0</v>
      </c>
      <c r="AD54" s="416">
        <v>0</v>
      </c>
      <c r="AE54" s="416">
        <v>0</v>
      </c>
      <c r="AF54" s="416">
        <v>0</v>
      </c>
      <c r="AG54" s="240"/>
    </row>
    <row r="55" spans="1:33" x14ac:dyDescent="0.4">
      <c r="A55" s="238" t="s">
        <v>1477</v>
      </c>
      <c r="B55" s="239">
        <v>10</v>
      </c>
      <c r="C55" s="416">
        <v>1.5</v>
      </c>
      <c r="D55" s="416">
        <v>0</v>
      </c>
      <c r="E55" s="416">
        <v>0</v>
      </c>
      <c r="F55" s="416">
        <v>0</v>
      </c>
      <c r="G55" s="416">
        <v>0</v>
      </c>
      <c r="H55" s="416">
        <v>0</v>
      </c>
      <c r="I55" s="416">
        <v>0</v>
      </c>
      <c r="J55" s="416">
        <v>0</v>
      </c>
      <c r="K55" s="416">
        <v>0</v>
      </c>
      <c r="L55" s="416">
        <v>0</v>
      </c>
      <c r="M55" s="416">
        <v>0</v>
      </c>
      <c r="N55" s="416">
        <v>0</v>
      </c>
      <c r="O55" s="416">
        <v>0</v>
      </c>
      <c r="P55" s="416">
        <v>0</v>
      </c>
      <c r="Q55" s="416">
        <v>0</v>
      </c>
      <c r="R55" s="416">
        <v>0</v>
      </c>
      <c r="S55" s="416">
        <v>0</v>
      </c>
      <c r="T55" s="416">
        <v>0</v>
      </c>
      <c r="U55" s="416">
        <v>0</v>
      </c>
      <c r="V55" s="416">
        <v>0</v>
      </c>
      <c r="W55" s="416">
        <v>0</v>
      </c>
      <c r="X55" s="416">
        <v>0</v>
      </c>
      <c r="Y55" s="416">
        <v>0</v>
      </c>
      <c r="Z55" s="416">
        <v>0</v>
      </c>
      <c r="AA55" s="416">
        <v>0</v>
      </c>
      <c r="AB55" s="416">
        <v>0</v>
      </c>
      <c r="AC55" s="416">
        <v>0</v>
      </c>
      <c r="AD55" s="416">
        <v>0</v>
      </c>
      <c r="AE55" s="416">
        <v>0</v>
      </c>
      <c r="AF55" s="416">
        <v>0</v>
      </c>
      <c r="AG55" s="240"/>
    </row>
    <row r="56" spans="1:33" x14ac:dyDescent="0.4">
      <c r="A56" s="238" t="s">
        <v>1477</v>
      </c>
      <c r="B56" s="239">
        <v>11</v>
      </c>
      <c r="C56" s="416">
        <v>2</v>
      </c>
      <c r="D56" s="416">
        <v>0</v>
      </c>
      <c r="E56" s="416">
        <v>0</v>
      </c>
      <c r="F56" s="416">
        <v>0</v>
      </c>
      <c r="G56" s="416">
        <v>0</v>
      </c>
      <c r="H56" s="416">
        <v>0</v>
      </c>
      <c r="I56" s="416">
        <v>0</v>
      </c>
      <c r="J56" s="416">
        <v>0</v>
      </c>
      <c r="K56" s="416">
        <v>0</v>
      </c>
      <c r="L56" s="416">
        <v>0</v>
      </c>
      <c r="M56" s="416">
        <v>0</v>
      </c>
      <c r="N56" s="416">
        <v>0</v>
      </c>
      <c r="O56" s="416">
        <v>0</v>
      </c>
      <c r="P56" s="416">
        <v>0</v>
      </c>
      <c r="Q56" s="416">
        <v>0</v>
      </c>
      <c r="R56" s="416">
        <v>0</v>
      </c>
      <c r="S56" s="416">
        <v>0</v>
      </c>
      <c r="T56" s="416">
        <v>0</v>
      </c>
      <c r="U56" s="416">
        <v>0</v>
      </c>
      <c r="V56" s="416">
        <v>0</v>
      </c>
      <c r="W56" s="416">
        <v>0</v>
      </c>
      <c r="X56" s="416">
        <v>0</v>
      </c>
      <c r="Y56" s="416">
        <v>0</v>
      </c>
      <c r="Z56" s="416">
        <v>0</v>
      </c>
      <c r="AA56" s="416">
        <v>0</v>
      </c>
      <c r="AB56" s="416">
        <v>0</v>
      </c>
      <c r="AC56" s="416">
        <v>0</v>
      </c>
      <c r="AD56" s="416">
        <v>0</v>
      </c>
      <c r="AE56" s="416">
        <v>0</v>
      </c>
      <c r="AF56" s="416">
        <v>0</v>
      </c>
      <c r="AG56" s="240"/>
    </row>
    <row r="57" spans="1:33" x14ac:dyDescent="0.4">
      <c r="A57" s="238" t="s">
        <v>1477</v>
      </c>
      <c r="B57" s="239">
        <v>12</v>
      </c>
      <c r="C57" s="416">
        <v>1</v>
      </c>
      <c r="D57" s="416">
        <v>0</v>
      </c>
      <c r="E57" s="416">
        <v>0</v>
      </c>
      <c r="F57" s="416">
        <v>0</v>
      </c>
      <c r="G57" s="416">
        <v>0</v>
      </c>
      <c r="H57" s="416">
        <v>0</v>
      </c>
      <c r="I57" s="416">
        <v>0</v>
      </c>
      <c r="J57" s="416">
        <v>0</v>
      </c>
      <c r="K57" s="416">
        <v>0</v>
      </c>
      <c r="L57" s="416">
        <v>0</v>
      </c>
      <c r="M57" s="416">
        <v>0</v>
      </c>
      <c r="N57" s="416">
        <v>0</v>
      </c>
      <c r="O57" s="416">
        <v>0</v>
      </c>
      <c r="P57" s="416">
        <v>0</v>
      </c>
      <c r="Q57" s="416">
        <v>0</v>
      </c>
      <c r="R57" s="416">
        <v>0</v>
      </c>
      <c r="S57" s="416">
        <v>0</v>
      </c>
      <c r="T57" s="416">
        <v>0</v>
      </c>
      <c r="U57" s="416">
        <v>0</v>
      </c>
      <c r="V57" s="416">
        <v>0</v>
      </c>
      <c r="W57" s="416">
        <v>0</v>
      </c>
      <c r="X57" s="416">
        <v>0</v>
      </c>
      <c r="Y57" s="416">
        <v>0</v>
      </c>
      <c r="Z57" s="416">
        <v>0</v>
      </c>
      <c r="AA57" s="416">
        <v>0</v>
      </c>
      <c r="AB57" s="416">
        <v>0</v>
      </c>
      <c r="AC57" s="416">
        <v>0</v>
      </c>
      <c r="AD57" s="416">
        <v>0</v>
      </c>
      <c r="AE57" s="416">
        <v>0</v>
      </c>
      <c r="AF57" s="416">
        <v>0</v>
      </c>
      <c r="AG57" s="240"/>
    </row>
    <row r="58" spans="1:33" x14ac:dyDescent="0.4">
      <c r="A58" s="238" t="s">
        <v>1477</v>
      </c>
      <c r="B58" s="239">
        <v>13</v>
      </c>
      <c r="C58" s="416">
        <v>0.5</v>
      </c>
      <c r="D58" s="416">
        <v>0</v>
      </c>
      <c r="E58" s="416">
        <v>0</v>
      </c>
      <c r="F58" s="416">
        <v>0</v>
      </c>
      <c r="G58" s="416">
        <v>0</v>
      </c>
      <c r="H58" s="416">
        <v>0</v>
      </c>
      <c r="I58" s="416">
        <v>0</v>
      </c>
      <c r="J58" s="416">
        <v>0</v>
      </c>
      <c r="K58" s="416">
        <v>0</v>
      </c>
      <c r="L58" s="416">
        <v>0</v>
      </c>
      <c r="M58" s="416">
        <v>0</v>
      </c>
      <c r="N58" s="416">
        <v>0</v>
      </c>
      <c r="O58" s="416">
        <v>0</v>
      </c>
      <c r="P58" s="416">
        <v>0</v>
      </c>
      <c r="Q58" s="416">
        <v>0</v>
      </c>
      <c r="R58" s="416">
        <v>0</v>
      </c>
      <c r="S58" s="416">
        <v>0</v>
      </c>
      <c r="T58" s="416">
        <v>0</v>
      </c>
      <c r="U58" s="416">
        <v>0</v>
      </c>
      <c r="V58" s="416">
        <v>0</v>
      </c>
      <c r="W58" s="416">
        <v>0</v>
      </c>
      <c r="X58" s="416">
        <v>0</v>
      </c>
      <c r="Y58" s="416">
        <v>0</v>
      </c>
      <c r="Z58" s="416">
        <v>0</v>
      </c>
      <c r="AA58" s="416">
        <v>0</v>
      </c>
      <c r="AB58" s="416">
        <v>0</v>
      </c>
      <c r="AC58" s="416">
        <v>0</v>
      </c>
      <c r="AD58" s="416">
        <v>0</v>
      </c>
      <c r="AE58" s="416">
        <v>0</v>
      </c>
      <c r="AF58" s="416">
        <v>0</v>
      </c>
      <c r="AG58" s="240"/>
    </row>
    <row r="59" spans="1:33" x14ac:dyDescent="0.4">
      <c r="A59" s="238" t="s">
        <v>1477</v>
      </c>
      <c r="B59" s="239">
        <v>14</v>
      </c>
      <c r="C59" s="416">
        <v>0</v>
      </c>
      <c r="D59" s="416">
        <v>0</v>
      </c>
      <c r="E59" s="416">
        <v>0</v>
      </c>
      <c r="F59" s="416">
        <v>0</v>
      </c>
      <c r="G59" s="416">
        <v>0</v>
      </c>
      <c r="H59" s="416">
        <v>0</v>
      </c>
      <c r="I59" s="416">
        <v>0</v>
      </c>
      <c r="J59" s="416">
        <v>0</v>
      </c>
      <c r="K59" s="416">
        <v>0</v>
      </c>
      <c r="L59" s="416">
        <v>0</v>
      </c>
      <c r="M59" s="416">
        <v>0</v>
      </c>
      <c r="N59" s="416">
        <v>0</v>
      </c>
      <c r="O59" s="416">
        <v>0</v>
      </c>
      <c r="P59" s="416">
        <v>0</v>
      </c>
      <c r="Q59" s="416">
        <v>0</v>
      </c>
      <c r="R59" s="416">
        <v>0</v>
      </c>
      <c r="S59" s="416">
        <v>0</v>
      </c>
      <c r="T59" s="416">
        <v>0</v>
      </c>
      <c r="U59" s="416">
        <v>0</v>
      </c>
      <c r="V59" s="416">
        <v>0</v>
      </c>
      <c r="W59" s="416">
        <v>0</v>
      </c>
      <c r="X59" s="416">
        <v>0</v>
      </c>
      <c r="Y59" s="416">
        <v>0</v>
      </c>
      <c r="Z59" s="416">
        <v>0</v>
      </c>
      <c r="AA59" s="416">
        <v>0</v>
      </c>
      <c r="AB59" s="416">
        <v>0</v>
      </c>
      <c r="AC59" s="416">
        <v>0</v>
      </c>
      <c r="AD59" s="416">
        <v>0</v>
      </c>
      <c r="AE59" s="416">
        <v>0</v>
      </c>
      <c r="AF59" s="416">
        <v>0</v>
      </c>
      <c r="AG59" s="240"/>
    </row>
    <row r="60" spans="1:33" x14ac:dyDescent="0.4">
      <c r="A60" s="238" t="s">
        <v>1477</v>
      </c>
      <c r="B60" s="239">
        <v>15</v>
      </c>
      <c r="C60" s="416">
        <v>0.5</v>
      </c>
      <c r="D60" s="416">
        <v>0</v>
      </c>
      <c r="E60" s="416">
        <v>0</v>
      </c>
      <c r="F60" s="416">
        <v>0</v>
      </c>
      <c r="G60" s="416">
        <v>0</v>
      </c>
      <c r="H60" s="416">
        <v>0</v>
      </c>
      <c r="I60" s="416">
        <v>0</v>
      </c>
      <c r="J60" s="416">
        <v>0</v>
      </c>
      <c r="K60" s="416">
        <v>0</v>
      </c>
      <c r="L60" s="416">
        <v>0</v>
      </c>
      <c r="M60" s="416">
        <v>0</v>
      </c>
      <c r="N60" s="416">
        <v>0</v>
      </c>
      <c r="O60" s="416">
        <v>0</v>
      </c>
      <c r="P60" s="416">
        <v>0</v>
      </c>
      <c r="Q60" s="416">
        <v>0</v>
      </c>
      <c r="R60" s="416">
        <v>0</v>
      </c>
      <c r="S60" s="416">
        <v>0</v>
      </c>
      <c r="T60" s="416">
        <v>0</v>
      </c>
      <c r="U60" s="416">
        <v>0</v>
      </c>
      <c r="V60" s="416">
        <v>0</v>
      </c>
      <c r="W60" s="416">
        <v>0</v>
      </c>
      <c r="X60" s="416">
        <v>0</v>
      </c>
      <c r="Y60" s="416">
        <v>0</v>
      </c>
      <c r="Z60" s="416">
        <v>0</v>
      </c>
      <c r="AA60" s="416">
        <v>0</v>
      </c>
      <c r="AB60" s="416">
        <v>0</v>
      </c>
      <c r="AC60" s="416">
        <v>0</v>
      </c>
      <c r="AD60" s="416">
        <v>0</v>
      </c>
      <c r="AE60" s="416">
        <v>0</v>
      </c>
      <c r="AF60" s="416">
        <v>0</v>
      </c>
      <c r="AG60" s="240"/>
    </row>
    <row r="61" spans="1:33" x14ac:dyDescent="0.4">
      <c r="A61" s="238" t="s">
        <v>1477</v>
      </c>
      <c r="B61" s="239">
        <v>16</v>
      </c>
      <c r="C61" s="416">
        <v>1</v>
      </c>
      <c r="D61" s="416">
        <v>0</v>
      </c>
      <c r="E61" s="416">
        <v>0</v>
      </c>
      <c r="F61" s="416">
        <v>0</v>
      </c>
      <c r="G61" s="416">
        <v>0</v>
      </c>
      <c r="H61" s="416">
        <v>0</v>
      </c>
      <c r="I61" s="416">
        <v>0</v>
      </c>
      <c r="J61" s="416">
        <v>0</v>
      </c>
      <c r="K61" s="416">
        <v>0</v>
      </c>
      <c r="L61" s="416">
        <v>0</v>
      </c>
      <c r="M61" s="416">
        <v>0</v>
      </c>
      <c r="N61" s="416">
        <v>0</v>
      </c>
      <c r="O61" s="416">
        <v>0</v>
      </c>
      <c r="P61" s="416">
        <v>0</v>
      </c>
      <c r="Q61" s="416">
        <v>0</v>
      </c>
      <c r="R61" s="416">
        <v>0</v>
      </c>
      <c r="S61" s="416">
        <v>0</v>
      </c>
      <c r="T61" s="416">
        <v>0</v>
      </c>
      <c r="U61" s="416">
        <v>0</v>
      </c>
      <c r="V61" s="416">
        <v>0</v>
      </c>
      <c r="W61" s="416">
        <v>0</v>
      </c>
      <c r="X61" s="416">
        <v>0</v>
      </c>
      <c r="Y61" s="416">
        <v>0</v>
      </c>
      <c r="Z61" s="416">
        <v>0</v>
      </c>
      <c r="AA61" s="416">
        <v>0</v>
      </c>
      <c r="AB61" s="416">
        <v>0</v>
      </c>
      <c r="AC61" s="416">
        <v>0</v>
      </c>
      <c r="AD61" s="416">
        <v>0</v>
      </c>
      <c r="AE61" s="416">
        <v>0</v>
      </c>
      <c r="AF61" s="416">
        <v>0</v>
      </c>
      <c r="AG61" s="240"/>
    </row>
    <row r="62" spans="1:33" x14ac:dyDescent="0.4">
      <c r="A62" s="238" t="s">
        <v>1477</v>
      </c>
      <c r="B62" s="239">
        <v>17</v>
      </c>
      <c r="C62" s="416">
        <v>0.5</v>
      </c>
      <c r="D62" s="416">
        <v>0</v>
      </c>
      <c r="E62" s="416">
        <v>0</v>
      </c>
      <c r="F62" s="416">
        <v>0</v>
      </c>
      <c r="G62" s="416">
        <v>0</v>
      </c>
      <c r="H62" s="416">
        <v>0</v>
      </c>
      <c r="I62" s="416">
        <v>0</v>
      </c>
      <c r="J62" s="416">
        <v>0</v>
      </c>
      <c r="K62" s="416">
        <v>0</v>
      </c>
      <c r="L62" s="416">
        <v>0</v>
      </c>
      <c r="M62" s="416">
        <v>0</v>
      </c>
      <c r="N62" s="416">
        <v>0</v>
      </c>
      <c r="O62" s="416">
        <v>0</v>
      </c>
      <c r="P62" s="416">
        <v>0</v>
      </c>
      <c r="Q62" s="416">
        <v>0</v>
      </c>
      <c r="R62" s="416">
        <v>0</v>
      </c>
      <c r="S62" s="416">
        <v>0</v>
      </c>
      <c r="T62" s="416">
        <v>0</v>
      </c>
      <c r="U62" s="416">
        <v>0</v>
      </c>
      <c r="V62" s="416">
        <v>0</v>
      </c>
      <c r="W62" s="416">
        <v>0</v>
      </c>
      <c r="X62" s="416">
        <v>0</v>
      </c>
      <c r="Y62" s="416">
        <v>0</v>
      </c>
      <c r="Z62" s="416">
        <v>0</v>
      </c>
      <c r="AA62" s="416">
        <v>0</v>
      </c>
      <c r="AB62" s="416">
        <v>0</v>
      </c>
      <c r="AC62" s="416">
        <v>0</v>
      </c>
      <c r="AD62" s="416">
        <v>0</v>
      </c>
      <c r="AE62" s="416">
        <v>0</v>
      </c>
      <c r="AF62" s="416">
        <v>0</v>
      </c>
      <c r="AG62" s="240"/>
    </row>
    <row r="63" spans="1:33" x14ac:dyDescent="0.4">
      <c r="A63" s="238" t="s">
        <v>1477</v>
      </c>
      <c r="B63" s="239">
        <v>18</v>
      </c>
      <c r="C63" s="416">
        <v>0.5</v>
      </c>
      <c r="D63" s="416">
        <v>0</v>
      </c>
      <c r="E63" s="416">
        <v>0</v>
      </c>
      <c r="F63" s="416">
        <v>0</v>
      </c>
      <c r="G63" s="416">
        <v>0</v>
      </c>
      <c r="H63" s="416">
        <v>0</v>
      </c>
      <c r="I63" s="416">
        <v>0</v>
      </c>
      <c r="J63" s="416">
        <v>0</v>
      </c>
      <c r="K63" s="416">
        <v>0</v>
      </c>
      <c r="L63" s="416">
        <v>0</v>
      </c>
      <c r="M63" s="416">
        <v>0</v>
      </c>
      <c r="N63" s="416">
        <v>0</v>
      </c>
      <c r="O63" s="416">
        <v>0</v>
      </c>
      <c r="P63" s="416">
        <v>0</v>
      </c>
      <c r="Q63" s="416">
        <v>0</v>
      </c>
      <c r="R63" s="416">
        <v>0</v>
      </c>
      <c r="S63" s="416">
        <v>0</v>
      </c>
      <c r="T63" s="416">
        <v>0</v>
      </c>
      <c r="U63" s="416">
        <v>0</v>
      </c>
      <c r="V63" s="416">
        <v>0</v>
      </c>
      <c r="W63" s="416">
        <v>0</v>
      </c>
      <c r="X63" s="416">
        <v>0</v>
      </c>
      <c r="Y63" s="416">
        <v>0</v>
      </c>
      <c r="Z63" s="416">
        <v>0</v>
      </c>
      <c r="AA63" s="416">
        <v>0</v>
      </c>
      <c r="AB63" s="416">
        <v>0</v>
      </c>
      <c r="AC63" s="416">
        <v>0</v>
      </c>
      <c r="AD63" s="416">
        <v>0</v>
      </c>
      <c r="AE63" s="416">
        <v>0</v>
      </c>
      <c r="AF63" s="416">
        <v>0</v>
      </c>
      <c r="AG63" s="240"/>
    </row>
    <row r="64" spans="1:33" x14ac:dyDescent="0.4">
      <c r="A64" s="238" t="s">
        <v>1477</v>
      </c>
      <c r="B64" s="239">
        <v>19</v>
      </c>
      <c r="C64" s="416">
        <v>1</v>
      </c>
      <c r="D64" s="416">
        <v>0</v>
      </c>
      <c r="E64" s="416">
        <v>0</v>
      </c>
      <c r="F64" s="416">
        <v>0</v>
      </c>
      <c r="G64" s="416">
        <v>0</v>
      </c>
      <c r="H64" s="416">
        <v>0</v>
      </c>
      <c r="I64" s="416">
        <v>0</v>
      </c>
      <c r="J64" s="416">
        <v>0</v>
      </c>
      <c r="K64" s="416">
        <v>0</v>
      </c>
      <c r="L64" s="416">
        <v>0</v>
      </c>
      <c r="M64" s="416">
        <v>0</v>
      </c>
      <c r="N64" s="416">
        <v>0</v>
      </c>
      <c r="O64" s="416">
        <v>0</v>
      </c>
      <c r="P64" s="416">
        <v>0</v>
      </c>
      <c r="Q64" s="416">
        <v>0</v>
      </c>
      <c r="R64" s="416">
        <v>0</v>
      </c>
      <c r="S64" s="416">
        <v>0</v>
      </c>
      <c r="T64" s="416">
        <v>0</v>
      </c>
      <c r="U64" s="416">
        <v>0</v>
      </c>
      <c r="V64" s="416">
        <v>0</v>
      </c>
      <c r="W64" s="416">
        <v>0</v>
      </c>
      <c r="X64" s="416">
        <v>0</v>
      </c>
      <c r="Y64" s="416">
        <v>0</v>
      </c>
      <c r="Z64" s="416">
        <v>0</v>
      </c>
      <c r="AA64" s="416">
        <v>0</v>
      </c>
      <c r="AB64" s="416">
        <v>0</v>
      </c>
      <c r="AC64" s="416">
        <v>0</v>
      </c>
      <c r="AD64" s="416">
        <v>0</v>
      </c>
      <c r="AE64" s="416">
        <v>0</v>
      </c>
      <c r="AF64" s="416">
        <v>0</v>
      </c>
      <c r="AG64" s="240"/>
    </row>
    <row r="65" spans="1:33" x14ac:dyDescent="0.4">
      <c r="A65" s="238" t="s">
        <v>1477</v>
      </c>
      <c r="B65" s="239">
        <v>20</v>
      </c>
      <c r="C65" s="416">
        <v>1</v>
      </c>
      <c r="D65" s="416">
        <v>0.5</v>
      </c>
      <c r="E65" s="416">
        <v>0</v>
      </c>
      <c r="F65" s="416">
        <v>0</v>
      </c>
      <c r="G65" s="416">
        <v>0</v>
      </c>
      <c r="H65" s="416">
        <v>0</v>
      </c>
      <c r="I65" s="416">
        <v>0</v>
      </c>
      <c r="J65" s="416">
        <v>0</v>
      </c>
      <c r="K65" s="416">
        <v>0</v>
      </c>
      <c r="L65" s="416">
        <v>0</v>
      </c>
      <c r="M65" s="416">
        <v>0</v>
      </c>
      <c r="N65" s="416">
        <v>0</v>
      </c>
      <c r="O65" s="416">
        <v>0</v>
      </c>
      <c r="P65" s="416">
        <v>0</v>
      </c>
      <c r="Q65" s="416">
        <v>0</v>
      </c>
      <c r="R65" s="416">
        <v>0</v>
      </c>
      <c r="S65" s="416">
        <v>0</v>
      </c>
      <c r="T65" s="416">
        <v>0</v>
      </c>
      <c r="U65" s="416">
        <v>0</v>
      </c>
      <c r="V65" s="416">
        <v>0</v>
      </c>
      <c r="W65" s="416">
        <v>0</v>
      </c>
      <c r="X65" s="416">
        <v>0</v>
      </c>
      <c r="Y65" s="416">
        <v>0</v>
      </c>
      <c r="Z65" s="416">
        <v>0</v>
      </c>
      <c r="AA65" s="416">
        <v>0</v>
      </c>
      <c r="AB65" s="416">
        <v>0</v>
      </c>
      <c r="AC65" s="416">
        <v>0</v>
      </c>
      <c r="AD65" s="416">
        <v>0</v>
      </c>
      <c r="AE65" s="416">
        <v>0</v>
      </c>
      <c r="AF65" s="416">
        <v>0</v>
      </c>
      <c r="AG65" s="240"/>
    </row>
    <row r="66" spans="1:33" x14ac:dyDescent="0.4">
      <c r="A66" s="238" t="s">
        <v>1477</v>
      </c>
      <c r="B66" s="239">
        <v>21</v>
      </c>
      <c r="C66" s="416">
        <v>0</v>
      </c>
      <c r="D66" s="416">
        <v>0</v>
      </c>
      <c r="E66" s="416">
        <v>0</v>
      </c>
      <c r="F66" s="416">
        <v>0</v>
      </c>
      <c r="G66" s="416">
        <v>0</v>
      </c>
      <c r="H66" s="416">
        <v>0</v>
      </c>
      <c r="I66" s="416">
        <v>0</v>
      </c>
      <c r="J66" s="416">
        <v>0</v>
      </c>
      <c r="K66" s="416">
        <v>0</v>
      </c>
      <c r="L66" s="416">
        <v>0</v>
      </c>
      <c r="M66" s="416">
        <v>0</v>
      </c>
      <c r="N66" s="416">
        <v>0</v>
      </c>
      <c r="O66" s="416">
        <v>0</v>
      </c>
      <c r="P66" s="416">
        <v>0</v>
      </c>
      <c r="Q66" s="416">
        <v>0</v>
      </c>
      <c r="R66" s="416">
        <v>0</v>
      </c>
      <c r="S66" s="416">
        <v>0</v>
      </c>
      <c r="T66" s="416">
        <v>0</v>
      </c>
      <c r="U66" s="416">
        <v>0</v>
      </c>
      <c r="V66" s="416">
        <v>0</v>
      </c>
      <c r="W66" s="416">
        <v>0</v>
      </c>
      <c r="X66" s="416">
        <v>0</v>
      </c>
      <c r="Y66" s="416">
        <v>0</v>
      </c>
      <c r="Z66" s="416">
        <v>0</v>
      </c>
      <c r="AA66" s="416">
        <v>0</v>
      </c>
      <c r="AB66" s="416">
        <v>0</v>
      </c>
      <c r="AC66" s="416">
        <v>0</v>
      </c>
      <c r="AD66" s="416">
        <v>0</v>
      </c>
      <c r="AE66" s="416">
        <v>0</v>
      </c>
      <c r="AF66" s="416">
        <v>0</v>
      </c>
      <c r="AG66" s="240"/>
    </row>
    <row r="67" spans="1:33" x14ac:dyDescent="0.4">
      <c r="A67" s="238" t="s">
        <v>1477</v>
      </c>
      <c r="B67" s="239">
        <v>22</v>
      </c>
      <c r="C67" s="416">
        <v>0</v>
      </c>
      <c r="D67" s="416">
        <v>0</v>
      </c>
      <c r="E67" s="416">
        <v>0</v>
      </c>
      <c r="F67" s="416">
        <v>0</v>
      </c>
      <c r="G67" s="416">
        <v>0</v>
      </c>
      <c r="H67" s="416">
        <v>0</v>
      </c>
      <c r="I67" s="416">
        <v>0</v>
      </c>
      <c r="J67" s="416">
        <v>0</v>
      </c>
      <c r="K67" s="416">
        <v>0</v>
      </c>
      <c r="L67" s="416">
        <v>0</v>
      </c>
      <c r="M67" s="416">
        <v>0</v>
      </c>
      <c r="N67" s="416">
        <v>0</v>
      </c>
      <c r="O67" s="416">
        <v>0</v>
      </c>
      <c r="P67" s="416">
        <v>0</v>
      </c>
      <c r="Q67" s="416">
        <v>0</v>
      </c>
      <c r="R67" s="416">
        <v>0</v>
      </c>
      <c r="S67" s="416">
        <v>0</v>
      </c>
      <c r="T67" s="416">
        <v>0</v>
      </c>
      <c r="U67" s="416">
        <v>0</v>
      </c>
      <c r="V67" s="416">
        <v>0</v>
      </c>
      <c r="W67" s="416">
        <v>0</v>
      </c>
      <c r="X67" s="416">
        <v>0</v>
      </c>
      <c r="Y67" s="416">
        <v>0</v>
      </c>
      <c r="Z67" s="416">
        <v>0</v>
      </c>
      <c r="AA67" s="416">
        <v>0</v>
      </c>
      <c r="AB67" s="416">
        <v>0</v>
      </c>
      <c r="AC67" s="416">
        <v>0</v>
      </c>
      <c r="AD67" s="416">
        <v>0</v>
      </c>
      <c r="AE67" s="416">
        <v>0</v>
      </c>
      <c r="AF67" s="416">
        <v>0</v>
      </c>
      <c r="AG67" s="240"/>
    </row>
    <row r="68" spans="1:33" x14ac:dyDescent="0.4">
      <c r="A68" s="238" t="s">
        <v>1477</v>
      </c>
      <c r="B68" s="239">
        <v>23</v>
      </c>
      <c r="C68" s="416">
        <v>0</v>
      </c>
      <c r="D68" s="416">
        <v>0</v>
      </c>
      <c r="E68" s="416">
        <v>0</v>
      </c>
      <c r="F68" s="416">
        <v>0</v>
      </c>
      <c r="G68" s="416">
        <v>0</v>
      </c>
      <c r="H68" s="416">
        <v>0</v>
      </c>
      <c r="I68" s="416">
        <v>0</v>
      </c>
      <c r="J68" s="416">
        <v>0</v>
      </c>
      <c r="K68" s="416">
        <v>0</v>
      </c>
      <c r="L68" s="416">
        <v>0</v>
      </c>
      <c r="M68" s="416">
        <v>0</v>
      </c>
      <c r="N68" s="416">
        <v>0</v>
      </c>
      <c r="O68" s="416">
        <v>0</v>
      </c>
      <c r="P68" s="416">
        <v>0</v>
      </c>
      <c r="Q68" s="416">
        <v>0</v>
      </c>
      <c r="R68" s="416">
        <v>0</v>
      </c>
      <c r="S68" s="416">
        <v>0</v>
      </c>
      <c r="T68" s="416">
        <v>0</v>
      </c>
      <c r="U68" s="416">
        <v>0</v>
      </c>
      <c r="V68" s="416">
        <v>0</v>
      </c>
      <c r="W68" s="416">
        <v>0</v>
      </c>
      <c r="X68" s="416">
        <v>0</v>
      </c>
      <c r="Y68" s="416">
        <v>0</v>
      </c>
      <c r="Z68" s="416">
        <v>0</v>
      </c>
      <c r="AA68" s="416">
        <v>0</v>
      </c>
      <c r="AB68" s="416">
        <v>0</v>
      </c>
      <c r="AC68" s="416">
        <v>0</v>
      </c>
      <c r="AD68" s="416">
        <v>0</v>
      </c>
      <c r="AE68" s="416">
        <v>0</v>
      </c>
      <c r="AF68" s="416">
        <v>0</v>
      </c>
      <c r="AG68" s="240"/>
    </row>
    <row r="69" spans="1:33" x14ac:dyDescent="0.4">
      <c r="A69" s="238" t="s">
        <v>1477</v>
      </c>
      <c r="B69" s="239">
        <v>24</v>
      </c>
      <c r="C69" s="416">
        <v>2</v>
      </c>
      <c r="D69" s="416">
        <v>0</v>
      </c>
      <c r="E69" s="416">
        <v>0</v>
      </c>
      <c r="F69" s="416">
        <v>0</v>
      </c>
      <c r="G69" s="416">
        <v>0</v>
      </c>
      <c r="H69" s="416">
        <v>0</v>
      </c>
      <c r="I69" s="416">
        <v>0</v>
      </c>
      <c r="J69" s="416">
        <v>0</v>
      </c>
      <c r="K69" s="416">
        <v>0</v>
      </c>
      <c r="L69" s="416">
        <v>0</v>
      </c>
      <c r="M69" s="416">
        <v>0</v>
      </c>
      <c r="N69" s="416">
        <v>0</v>
      </c>
      <c r="O69" s="416">
        <v>0</v>
      </c>
      <c r="P69" s="416">
        <v>0</v>
      </c>
      <c r="Q69" s="416">
        <v>0</v>
      </c>
      <c r="R69" s="416">
        <v>0</v>
      </c>
      <c r="S69" s="416">
        <v>0</v>
      </c>
      <c r="T69" s="416">
        <v>0</v>
      </c>
      <c r="U69" s="416">
        <v>0</v>
      </c>
      <c r="V69" s="416">
        <v>0</v>
      </c>
      <c r="W69" s="416">
        <v>0</v>
      </c>
      <c r="X69" s="416">
        <v>0</v>
      </c>
      <c r="Y69" s="416">
        <v>0</v>
      </c>
      <c r="Z69" s="416">
        <v>0</v>
      </c>
      <c r="AA69" s="416">
        <v>0</v>
      </c>
      <c r="AB69" s="416">
        <v>0</v>
      </c>
      <c r="AC69" s="416">
        <v>0</v>
      </c>
      <c r="AD69" s="416">
        <v>0</v>
      </c>
      <c r="AE69" s="416">
        <v>0</v>
      </c>
      <c r="AF69" s="416">
        <v>0</v>
      </c>
      <c r="AG69" s="240"/>
    </row>
    <row r="70" spans="1:33" x14ac:dyDescent="0.4">
      <c r="A70" s="238" t="s">
        <v>1477</v>
      </c>
      <c r="B70" s="239">
        <v>25</v>
      </c>
      <c r="C70" s="416">
        <v>0</v>
      </c>
      <c r="D70" s="416">
        <v>0</v>
      </c>
      <c r="E70" s="416">
        <v>0</v>
      </c>
      <c r="F70" s="416">
        <v>0</v>
      </c>
      <c r="G70" s="416">
        <v>0</v>
      </c>
      <c r="H70" s="416">
        <v>0</v>
      </c>
      <c r="I70" s="416">
        <v>0</v>
      </c>
      <c r="J70" s="416">
        <v>0</v>
      </c>
      <c r="K70" s="416">
        <v>0</v>
      </c>
      <c r="L70" s="416">
        <v>0</v>
      </c>
      <c r="M70" s="416">
        <v>0</v>
      </c>
      <c r="N70" s="416">
        <v>0</v>
      </c>
      <c r="O70" s="416">
        <v>0</v>
      </c>
      <c r="P70" s="416">
        <v>0</v>
      </c>
      <c r="Q70" s="416">
        <v>0</v>
      </c>
      <c r="R70" s="416">
        <v>0</v>
      </c>
      <c r="S70" s="416">
        <v>0</v>
      </c>
      <c r="T70" s="416">
        <v>0</v>
      </c>
      <c r="U70" s="416">
        <v>0</v>
      </c>
      <c r="V70" s="416">
        <v>0</v>
      </c>
      <c r="W70" s="416">
        <v>0</v>
      </c>
      <c r="X70" s="416">
        <v>0</v>
      </c>
      <c r="Y70" s="416">
        <v>0</v>
      </c>
      <c r="Z70" s="416">
        <v>0</v>
      </c>
      <c r="AA70" s="416">
        <v>0</v>
      </c>
      <c r="AB70" s="416">
        <v>0</v>
      </c>
      <c r="AC70" s="416">
        <v>0</v>
      </c>
      <c r="AD70" s="416">
        <v>0</v>
      </c>
      <c r="AE70" s="416">
        <v>0</v>
      </c>
      <c r="AF70" s="416">
        <v>0</v>
      </c>
      <c r="AG70" s="240"/>
    </row>
    <row r="71" spans="1:33" x14ac:dyDescent="0.4">
      <c r="A71" s="238" t="s">
        <v>1477</v>
      </c>
      <c r="B71" s="239">
        <v>26</v>
      </c>
      <c r="C71" s="416">
        <v>0</v>
      </c>
      <c r="D71" s="416">
        <v>0</v>
      </c>
      <c r="E71" s="416">
        <v>0</v>
      </c>
      <c r="F71" s="416">
        <v>0</v>
      </c>
      <c r="G71" s="416">
        <v>0</v>
      </c>
      <c r="H71" s="416">
        <v>0</v>
      </c>
      <c r="I71" s="416">
        <v>0</v>
      </c>
      <c r="J71" s="416">
        <v>0</v>
      </c>
      <c r="K71" s="416">
        <v>0</v>
      </c>
      <c r="L71" s="416">
        <v>0</v>
      </c>
      <c r="M71" s="416">
        <v>0</v>
      </c>
      <c r="N71" s="416">
        <v>0</v>
      </c>
      <c r="O71" s="416">
        <v>0</v>
      </c>
      <c r="P71" s="416">
        <v>0</v>
      </c>
      <c r="Q71" s="416">
        <v>0</v>
      </c>
      <c r="R71" s="416">
        <v>0</v>
      </c>
      <c r="S71" s="416">
        <v>0</v>
      </c>
      <c r="T71" s="416">
        <v>0</v>
      </c>
      <c r="U71" s="416">
        <v>0</v>
      </c>
      <c r="V71" s="416">
        <v>0</v>
      </c>
      <c r="W71" s="416">
        <v>0</v>
      </c>
      <c r="X71" s="416">
        <v>0</v>
      </c>
      <c r="Y71" s="416">
        <v>0</v>
      </c>
      <c r="Z71" s="416">
        <v>0</v>
      </c>
      <c r="AA71" s="416">
        <v>0</v>
      </c>
      <c r="AB71" s="416">
        <v>0</v>
      </c>
      <c r="AC71" s="416">
        <v>0</v>
      </c>
      <c r="AD71" s="416">
        <v>0</v>
      </c>
      <c r="AE71" s="416">
        <v>0</v>
      </c>
      <c r="AF71" s="416">
        <v>0</v>
      </c>
      <c r="AG71" s="240"/>
    </row>
    <row r="72" spans="1:33" x14ac:dyDescent="0.4">
      <c r="A72" s="238" t="s">
        <v>1477</v>
      </c>
      <c r="B72" s="239">
        <v>27</v>
      </c>
      <c r="C72" s="416">
        <v>0</v>
      </c>
      <c r="D72" s="416">
        <v>0</v>
      </c>
      <c r="E72" s="416">
        <v>0</v>
      </c>
      <c r="F72" s="416">
        <v>0</v>
      </c>
      <c r="G72" s="416">
        <v>0</v>
      </c>
      <c r="H72" s="416">
        <v>0</v>
      </c>
      <c r="I72" s="416">
        <v>0</v>
      </c>
      <c r="J72" s="416">
        <v>0</v>
      </c>
      <c r="K72" s="416">
        <v>0</v>
      </c>
      <c r="L72" s="416">
        <v>0</v>
      </c>
      <c r="M72" s="416">
        <v>0</v>
      </c>
      <c r="N72" s="416">
        <v>0</v>
      </c>
      <c r="O72" s="416">
        <v>0</v>
      </c>
      <c r="P72" s="416">
        <v>0</v>
      </c>
      <c r="Q72" s="416">
        <v>0</v>
      </c>
      <c r="R72" s="416">
        <v>0</v>
      </c>
      <c r="S72" s="416">
        <v>0</v>
      </c>
      <c r="T72" s="416">
        <v>0</v>
      </c>
      <c r="U72" s="416">
        <v>0</v>
      </c>
      <c r="V72" s="416">
        <v>0</v>
      </c>
      <c r="W72" s="416">
        <v>0</v>
      </c>
      <c r="X72" s="416">
        <v>0</v>
      </c>
      <c r="Y72" s="416">
        <v>0</v>
      </c>
      <c r="Z72" s="416">
        <v>0</v>
      </c>
      <c r="AA72" s="416">
        <v>0</v>
      </c>
      <c r="AB72" s="416">
        <v>0</v>
      </c>
      <c r="AC72" s="416">
        <v>0</v>
      </c>
      <c r="AD72" s="416">
        <v>0</v>
      </c>
      <c r="AE72" s="416">
        <v>0</v>
      </c>
      <c r="AF72" s="416">
        <v>0</v>
      </c>
      <c r="AG72" s="240"/>
    </row>
    <row r="73" spans="1:33" x14ac:dyDescent="0.4">
      <c r="A73" s="238" t="s">
        <v>1477</v>
      </c>
      <c r="B73" s="239">
        <v>28</v>
      </c>
      <c r="C73" s="416">
        <v>0</v>
      </c>
      <c r="D73" s="416">
        <v>0</v>
      </c>
      <c r="E73" s="416">
        <v>0</v>
      </c>
      <c r="F73" s="416">
        <v>0</v>
      </c>
      <c r="G73" s="416">
        <v>0</v>
      </c>
      <c r="H73" s="416">
        <v>0</v>
      </c>
      <c r="I73" s="416">
        <v>0</v>
      </c>
      <c r="J73" s="416">
        <v>0</v>
      </c>
      <c r="K73" s="416">
        <v>0</v>
      </c>
      <c r="L73" s="416">
        <v>0</v>
      </c>
      <c r="M73" s="416">
        <v>0</v>
      </c>
      <c r="N73" s="416">
        <v>0</v>
      </c>
      <c r="O73" s="416">
        <v>0</v>
      </c>
      <c r="P73" s="416">
        <v>0</v>
      </c>
      <c r="Q73" s="416">
        <v>0</v>
      </c>
      <c r="R73" s="416">
        <v>0</v>
      </c>
      <c r="S73" s="416">
        <v>0</v>
      </c>
      <c r="T73" s="416">
        <v>0</v>
      </c>
      <c r="U73" s="416">
        <v>0</v>
      </c>
      <c r="V73" s="416">
        <v>0</v>
      </c>
      <c r="W73" s="416">
        <v>0</v>
      </c>
      <c r="X73" s="416">
        <v>0</v>
      </c>
      <c r="Y73" s="416">
        <v>0</v>
      </c>
      <c r="Z73" s="416">
        <v>0</v>
      </c>
      <c r="AA73" s="416">
        <v>0</v>
      </c>
      <c r="AB73" s="416">
        <v>0</v>
      </c>
      <c r="AC73" s="416">
        <v>0</v>
      </c>
      <c r="AD73" s="416">
        <v>0</v>
      </c>
      <c r="AE73" s="416">
        <v>0</v>
      </c>
      <c r="AF73" s="416">
        <v>0</v>
      </c>
      <c r="AG73" s="240"/>
    </row>
    <row r="74" spans="1:33" x14ac:dyDescent="0.4">
      <c r="A74" s="238" t="s">
        <v>1477</v>
      </c>
      <c r="B74" s="239">
        <v>29</v>
      </c>
      <c r="C74" s="416">
        <v>0</v>
      </c>
      <c r="D74" s="416">
        <v>0</v>
      </c>
      <c r="E74" s="416">
        <v>0</v>
      </c>
      <c r="F74" s="416">
        <v>0</v>
      </c>
      <c r="G74" s="416">
        <v>0</v>
      </c>
      <c r="H74" s="416">
        <v>0</v>
      </c>
      <c r="I74" s="416">
        <v>0</v>
      </c>
      <c r="J74" s="416">
        <v>0</v>
      </c>
      <c r="K74" s="416">
        <v>0</v>
      </c>
      <c r="L74" s="416">
        <v>0</v>
      </c>
      <c r="M74" s="416">
        <v>0</v>
      </c>
      <c r="N74" s="416">
        <v>0</v>
      </c>
      <c r="O74" s="416">
        <v>0</v>
      </c>
      <c r="P74" s="416">
        <v>0</v>
      </c>
      <c r="Q74" s="416">
        <v>0</v>
      </c>
      <c r="R74" s="416">
        <v>0</v>
      </c>
      <c r="S74" s="416">
        <v>0</v>
      </c>
      <c r="T74" s="416">
        <v>0</v>
      </c>
      <c r="U74" s="416">
        <v>0</v>
      </c>
      <c r="V74" s="416">
        <v>0</v>
      </c>
      <c r="W74" s="416">
        <v>0</v>
      </c>
      <c r="X74" s="416">
        <v>0</v>
      </c>
      <c r="Y74" s="416">
        <v>0</v>
      </c>
      <c r="Z74" s="416">
        <v>0</v>
      </c>
      <c r="AA74" s="416">
        <v>0</v>
      </c>
      <c r="AB74" s="416">
        <v>0</v>
      </c>
      <c r="AC74" s="416">
        <v>0</v>
      </c>
      <c r="AD74" s="416">
        <v>0</v>
      </c>
      <c r="AE74" s="416">
        <v>0</v>
      </c>
      <c r="AF74" s="416">
        <v>0</v>
      </c>
      <c r="AG74" s="240"/>
    </row>
    <row r="75" spans="1:33" ht="12.6" thickBot="1" x14ac:dyDescent="0.45">
      <c r="A75" s="241" t="s">
        <v>272</v>
      </c>
      <c r="B75" s="242"/>
      <c r="C75" s="242"/>
      <c r="D75" s="242"/>
      <c r="E75" s="242"/>
      <c r="F75" s="242"/>
      <c r="G75" s="242"/>
      <c r="H75" s="242"/>
      <c r="I75" s="242"/>
      <c r="J75" s="242"/>
      <c r="K75" s="242"/>
      <c r="L75" s="242"/>
      <c r="M75" s="242"/>
      <c r="N75" s="242"/>
      <c r="O75" s="242"/>
      <c r="P75" s="242"/>
      <c r="Q75" s="242"/>
      <c r="R75" s="242"/>
      <c r="S75" s="242"/>
      <c r="T75" s="242"/>
      <c r="U75" s="242"/>
      <c r="V75" s="242"/>
      <c r="W75" s="242"/>
      <c r="X75" s="242"/>
      <c r="Y75" s="242"/>
      <c r="Z75" s="242"/>
      <c r="AA75" s="242"/>
      <c r="AB75" s="242"/>
      <c r="AC75" s="242"/>
      <c r="AD75" s="242"/>
      <c r="AE75" s="242"/>
      <c r="AF75" s="242"/>
      <c r="AG75" s="243"/>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08000"/>
  </sheetPr>
  <dimension ref="A1:K42"/>
  <sheetViews>
    <sheetView workbookViewId="0">
      <selection activeCell="A4" sqref="A4:B4"/>
    </sheetView>
  </sheetViews>
  <sheetFormatPr baseColWidth="10" defaultRowHeight="12.3" x14ac:dyDescent="0.4"/>
  <sheetData>
    <row r="1" spans="1:11" x14ac:dyDescent="0.4">
      <c r="A1" s="3" t="s">
        <v>101</v>
      </c>
      <c r="B1" t="s">
        <v>1431</v>
      </c>
      <c r="G1" t="s">
        <v>0</v>
      </c>
      <c r="H1" s="34">
        <v>45418</v>
      </c>
      <c r="I1" t="s">
        <v>783</v>
      </c>
      <c r="K1" s="3"/>
    </row>
    <row r="2" spans="1:11" x14ac:dyDescent="0.4">
      <c r="A2" s="3" t="s">
        <v>102</v>
      </c>
      <c r="B2" t="s">
        <v>1035</v>
      </c>
      <c r="K2" s="3"/>
    </row>
    <row r="3" spans="1:11" x14ac:dyDescent="0.4">
      <c r="A3" s="3" t="s">
        <v>127</v>
      </c>
      <c r="B3" t="s">
        <v>1432</v>
      </c>
      <c r="K3" s="3"/>
    </row>
    <row r="4" spans="1:11" x14ac:dyDescent="0.4">
      <c r="A4" s="3" t="s">
        <v>387</v>
      </c>
      <c r="B4" t="s">
        <v>388</v>
      </c>
      <c r="H4" s="3" t="s">
        <v>1433</v>
      </c>
      <c r="K4" s="3"/>
    </row>
    <row r="5" spans="1:11" x14ac:dyDescent="0.4">
      <c r="A5" s="27" t="s">
        <v>103</v>
      </c>
    </row>
    <row r="6" spans="1:11" x14ac:dyDescent="0.4">
      <c r="A6" s="359" t="s">
        <v>1307</v>
      </c>
    </row>
    <row r="8" spans="1:11" x14ac:dyDescent="0.4">
      <c r="A8" t="s">
        <v>270</v>
      </c>
      <c r="E8" s="3" t="s">
        <v>105</v>
      </c>
    </row>
    <row r="9" spans="1:11" x14ac:dyDescent="0.4">
      <c r="A9" s="290">
        <v>21012012</v>
      </c>
      <c r="B9" s="111"/>
      <c r="C9" s="112"/>
      <c r="E9" t="s">
        <v>1140</v>
      </c>
    </row>
    <row r="10" spans="1:11" x14ac:dyDescent="0.4">
      <c r="A10" s="113" t="s">
        <v>271</v>
      </c>
      <c r="B10" s="50">
        <v>1</v>
      </c>
      <c r="C10" s="114" t="s">
        <v>389</v>
      </c>
      <c r="E10" t="s">
        <v>390</v>
      </c>
    </row>
    <row r="11" spans="1:11" x14ac:dyDescent="0.4">
      <c r="A11" s="291" t="s">
        <v>272</v>
      </c>
      <c r="B11" s="116"/>
      <c r="C11" s="117"/>
      <c r="E11" t="s">
        <v>273</v>
      </c>
    </row>
    <row r="15" spans="1:11" x14ac:dyDescent="0.4">
      <c r="A15" t="s">
        <v>274</v>
      </c>
    </row>
    <row r="16" spans="1:11" x14ac:dyDescent="0.4">
      <c r="A16" s="290">
        <v>21012012</v>
      </c>
      <c r="B16" s="118"/>
      <c r="C16" s="119"/>
    </row>
    <row r="17" spans="1:5" x14ac:dyDescent="0.4">
      <c r="A17" s="120" t="s">
        <v>275</v>
      </c>
      <c r="B17" s="50">
        <v>1</v>
      </c>
      <c r="C17" s="114" t="s">
        <v>391</v>
      </c>
      <c r="E17" t="s">
        <v>392</v>
      </c>
    </row>
    <row r="18" spans="1:5" x14ac:dyDescent="0.4">
      <c r="A18" s="120" t="s">
        <v>276</v>
      </c>
      <c r="B18" s="50">
        <v>4</v>
      </c>
      <c r="C18" s="114" t="s">
        <v>389</v>
      </c>
      <c r="E18" t="s">
        <v>393</v>
      </c>
    </row>
    <row r="19" spans="1:5" x14ac:dyDescent="0.4">
      <c r="A19" s="291" t="s">
        <v>272</v>
      </c>
      <c r="B19" s="121"/>
      <c r="C19" s="122"/>
      <c r="E19" s="3" t="s">
        <v>919</v>
      </c>
    </row>
    <row r="21" spans="1:5" x14ac:dyDescent="0.4">
      <c r="E21" s="28" t="s">
        <v>394</v>
      </c>
    </row>
    <row r="22" spans="1:5" x14ac:dyDescent="0.4">
      <c r="E22" s="3" t="s">
        <v>395</v>
      </c>
    </row>
    <row r="23" spans="1:5" x14ac:dyDescent="0.4">
      <c r="E23" s="3" t="s">
        <v>332</v>
      </c>
    </row>
    <row r="24" spans="1:5" x14ac:dyDescent="0.4">
      <c r="E24" t="s">
        <v>333</v>
      </c>
    </row>
    <row r="27" spans="1:5" x14ac:dyDescent="0.4">
      <c r="A27" t="s">
        <v>396</v>
      </c>
      <c r="C27" s="123"/>
    </row>
    <row r="28" spans="1:5" x14ac:dyDescent="0.4">
      <c r="A28" t="s">
        <v>397</v>
      </c>
    </row>
    <row r="29" spans="1:5" x14ac:dyDescent="0.4">
      <c r="A29" t="s">
        <v>398</v>
      </c>
    </row>
    <row r="30" spans="1:5" x14ac:dyDescent="0.4">
      <c r="A30" t="s">
        <v>399</v>
      </c>
    </row>
    <row r="32" spans="1:5" x14ac:dyDescent="0.4">
      <c r="A32" t="s">
        <v>400</v>
      </c>
    </row>
    <row r="33" spans="1:2" x14ac:dyDescent="0.4">
      <c r="A33" t="s">
        <v>389</v>
      </c>
      <c r="B33" t="s">
        <v>401</v>
      </c>
    </row>
    <row r="34" spans="1:2" x14ac:dyDescent="0.4">
      <c r="A34" t="s">
        <v>391</v>
      </c>
      <c r="B34" t="s">
        <v>402</v>
      </c>
    </row>
    <row r="36" spans="1:2" x14ac:dyDescent="0.4">
      <c r="A36" t="s">
        <v>563</v>
      </c>
    </row>
    <row r="38" spans="1:2" x14ac:dyDescent="0.4">
      <c r="A38" t="s">
        <v>1036</v>
      </c>
    </row>
    <row r="39" spans="1:2" x14ac:dyDescent="0.4">
      <c r="A39" t="s">
        <v>1038</v>
      </c>
    </row>
    <row r="40" spans="1:2" x14ac:dyDescent="0.4">
      <c r="A40" t="s">
        <v>1037</v>
      </c>
    </row>
    <row r="42" spans="1:2" x14ac:dyDescent="0.4">
      <c r="A42" t="s">
        <v>1209</v>
      </c>
    </row>
  </sheetData>
  <sheetProtection selectLockedCells="1" selectUnlockedCells="1"/>
  <pageMargins left="0.7" right="0.7" top="0.75" bottom="0.75" header="0.51180555555555551" footer="0.51180555555555551"/>
  <pageSetup paperSize="9" firstPageNumber="0" orientation="portrait" horizontalDpi="300" verticalDpi="300"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8000"/>
  </sheetPr>
  <dimension ref="A1:G42"/>
  <sheetViews>
    <sheetView zoomScale="115" zoomScaleNormal="115" workbookViewId="0">
      <selection activeCell="B13" sqref="B13"/>
    </sheetView>
  </sheetViews>
  <sheetFormatPr baseColWidth="10" defaultRowHeight="12.3" x14ac:dyDescent="0.4"/>
  <sheetData>
    <row r="1" spans="1:7" x14ac:dyDescent="0.4">
      <c r="A1" s="3" t="s">
        <v>101</v>
      </c>
      <c r="B1" t="s">
        <v>1417</v>
      </c>
      <c r="F1" t="s">
        <v>0</v>
      </c>
      <c r="G1" s="34">
        <v>45418</v>
      </c>
    </row>
    <row r="2" spans="1:7" x14ac:dyDescent="0.4">
      <c r="A2" s="3" t="s">
        <v>102</v>
      </c>
      <c r="B2" t="s">
        <v>381</v>
      </c>
    </row>
    <row r="3" spans="1:7" x14ac:dyDescent="0.4">
      <c r="A3" s="3" t="s">
        <v>127</v>
      </c>
      <c r="B3" t="s">
        <v>128</v>
      </c>
    </row>
    <row r="4" spans="1:7" x14ac:dyDescent="0.4">
      <c r="A4" s="27" t="s">
        <v>103</v>
      </c>
      <c r="G4" s="3" t="s">
        <v>382</v>
      </c>
    </row>
    <row r="5" spans="1:7" x14ac:dyDescent="0.4">
      <c r="A5" s="359" t="s">
        <v>1307</v>
      </c>
    </row>
    <row r="6" spans="1:7" x14ac:dyDescent="0.4">
      <c r="A6" s="157" t="s">
        <v>1382</v>
      </c>
    </row>
    <row r="7" spans="1:7" x14ac:dyDescent="0.4">
      <c r="A7" s="359"/>
    </row>
    <row r="8" spans="1:7" x14ac:dyDescent="0.4">
      <c r="A8" s="3" t="s">
        <v>376</v>
      </c>
      <c r="D8" s="3"/>
    </row>
    <row r="9" spans="1:7" x14ac:dyDescent="0.4">
      <c r="A9" s="3" t="s">
        <v>383</v>
      </c>
      <c r="B9" s="90" t="s">
        <v>328</v>
      </c>
      <c r="C9" t="s">
        <v>384</v>
      </c>
      <c r="D9" t="s">
        <v>385</v>
      </c>
      <c r="E9" t="s">
        <v>386</v>
      </c>
    </row>
    <row r="10" spans="1:7" x14ac:dyDescent="0.4">
      <c r="A10" s="109">
        <v>1</v>
      </c>
      <c r="B10" s="35">
        <v>0</v>
      </c>
      <c r="C10" s="35">
        <v>-2.78</v>
      </c>
      <c r="D10" s="35">
        <v>0.26219999999999999</v>
      </c>
      <c r="E10" s="36">
        <v>-4.8454587E-2</v>
      </c>
    </row>
    <row r="11" spans="1:7" x14ac:dyDescent="0.4">
      <c r="A11" s="86">
        <v>1</v>
      </c>
      <c r="B11" s="38">
        <v>1</v>
      </c>
      <c r="C11" s="38">
        <v>-2.78</v>
      </c>
      <c r="D11" s="38">
        <v>0.26219999999999999</v>
      </c>
      <c r="E11" s="39">
        <v>-4.8454587E-2</v>
      </c>
    </row>
    <row r="12" spans="1:7" x14ac:dyDescent="0.4">
      <c r="A12" s="86">
        <v>1</v>
      </c>
      <c r="B12" s="38">
        <v>2</v>
      </c>
      <c r="C12" s="38">
        <v>-2.4550000000000001</v>
      </c>
      <c r="D12" s="38">
        <v>0.2611</v>
      </c>
      <c r="E12" s="39">
        <v>-4.9430812999999997E-2</v>
      </c>
    </row>
    <row r="13" spans="1:7" x14ac:dyDescent="0.4">
      <c r="A13" s="86">
        <v>1</v>
      </c>
      <c r="B13" s="38">
        <v>3</v>
      </c>
      <c r="C13" s="38">
        <v>-2.13</v>
      </c>
      <c r="D13" s="38">
        <v>0.26</v>
      </c>
      <c r="E13" s="39">
        <v>-5.0428805E-2</v>
      </c>
    </row>
    <row r="14" spans="1:7" x14ac:dyDescent="0.4">
      <c r="A14" s="86">
        <v>1</v>
      </c>
      <c r="B14" s="38">
        <v>4</v>
      </c>
      <c r="C14" s="38">
        <v>-2.13</v>
      </c>
      <c r="D14" s="38">
        <v>0.26</v>
      </c>
      <c r="E14" s="39">
        <v>-5.0428805E-2</v>
      </c>
    </row>
    <row r="15" spans="1:7" x14ac:dyDescent="0.4">
      <c r="A15" s="86">
        <v>1</v>
      </c>
      <c r="B15" s="38">
        <v>5</v>
      </c>
      <c r="C15" s="38">
        <v>-1.33</v>
      </c>
      <c r="D15" s="38">
        <v>0.26140000000000002</v>
      </c>
      <c r="E15" s="39">
        <v>-4.9162434999999997E-2</v>
      </c>
    </row>
    <row r="16" spans="1:7" x14ac:dyDescent="0.4">
      <c r="A16" s="86">
        <v>1</v>
      </c>
      <c r="B16" s="38">
        <v>6</v>
      </c>
      <c r="C16" s="38">
        <v>-1.33</v>
      </c>
      <c r="D16" s="38">
        <v>0.26140000000000002</v>
      </c>
      <c r="E16" s="39">
        <v>-4.9162434999999997E-2</v>
      </c>
    </row>
    <row r="17" spans="1:5" x14ac:dyDescent="0.4">
      <c r="A17" s="86">
        <v>1</v>
      </c>
      <c r="B17" s="38">
        <v>7</v>
      </c>
      <c r="C17" s="38">
        <v>-1.33</v>
      </c>
      <c r="D17" s="38">
        <v>0.26140000000000002</v>
      </c>
      <c r="E17" s="39">
        <v>-4.9162434999999997E-2</v>
      </c>
    </row>
    <row r="18" spans="1:5" x14ac:dyDescent="0.4">
      <c r="A18" s="86">
        <v>1</v>
      </c>
      <c r="B18" s="38">
        <v>8</v>
      </c>
      <c r="C18" s="38">
        <v>-0.45</v>
      </c>
      <c r="D18" s="38">
        <v>0.26345000000000002</v>
      </c>
      <c r="E18" s="39">
        <v>-4.7370934000000003E-2</v>
      </c>
    </row>
    <row r="19" spans="1:5" x14ac:dyDescent="0.4">
      <c r="A19" s="86">
        <v>1</v>
      </c>
      <c r="B19" s="38">
        <v>9</v>
      </c>
      <c r="C19" s="38">
        <v>0.43</v>
      </c>
      <c r="D19" s="38">
        <v>0.26550000000000001</v>
      </c>
      <c r="E19" s="39">
        <v>-4.5650866999999998E-2</v>
      </c>
    </row>
    <row r="20" spans="1:5" x14ac:dyDescent="0.4">
      <c r="A20" s="86">
        <v>1</v>
      </c>
      <c r="B20" s="38">
        <v>10</v>
      </c>
      <c r="C20" s="38">
        <v>0.43</v>
      </c>
      <c r="D20" s="38">
        <v>0.26550000000000001</v>
      </c>
      <c r="E20" s="39">
        <v>-4.5650866999999998E-2</v>
      </c>
    </row>
    <row r="21" spans="1:5" x14ac:dyDescent="0.4">
      <c r="A21" s="86">
        <v>1</v>
      </c>
      <c r="B21" s="38">
        <v>11</v>
      </c>
      <c r="C21" s="38">
        <v>0.43</v>
      </c>
      <c r="D21" s="38">
        <v>0.26550000000000001</v>
      </c>
      <c r="E21" s="39">
        <v>-4.5650866999999998E-2</v>
      </c>
    </row>
    <row r="22" spans="1:5" x14ac:dyDescent="0.4">
      <c r="A22" s="86">
        <v>1</v>
      </c>
      <c r="B22" s="38">
        <v>12</v>
      </c>
      <c r="C22" s="38">
        <v>0.43</v>
      </c>
      <c r="D22" s="38">
        <v>0.26550000000000001</v>
      </c>
      <c r="E22" s="39">
        <v>-4.5650866999999998E-2</v>
      </c>
    </row>
    <row r="23" spans="1:5" x14ac:dyDescent="0.4">
      <c r="A23" s="86">
        <v>1</v>
      </c>
      <c r="B23" s="38">
        <v>13</v>
      </c>
      <c r="C23" s="38">
        <v>0.43</v>
      </c>
      <c r="D23" s="38">
        <v>0.26550000000000001</v>
      </c>
      <c r="E23" s="39">
        <v>-4.5650866999999998E-2</v>
      </c>
    </row>
    <row r="24" spans="1:5" x14ac:dyDescent="0.4">
      <c r="A24" s="86">
        <v>1</v>
      </c>
      <c r="B24" s="38">
        <v>14</v>
      </c>
      <c r="C24" s="38">
        <v>0.43</v>
      </c>
      <c r="D24" s="38">
        <v>0.26550000000000001</v>
      </c>
      <c r="E24" s="39">
        <v>-4.5650866999999998E-2</v>
      </c>
    </row>
    <row r="25" spans="1:5" x14ac:dyDescent="0.4">
      <c r="A25" s="86">
        <v>1</v>
      </c>
      <c r="B25" s="38">
        <v>15</v>
      </c>
      <c r="C25" s="38">
        <v>0.43</v>
      </c>
      <c r="D25" s="38">
        <v>0.26550000000000001</v>
      </c>
      <c r="E25" s="39">
        <v>-4.5650866999999998E-2</v>
      </c>
    </row>
    <row r="26" spans="1:5" x14ac:dyDescent="0.4">
      <c r="A26" s="86">
        <v>1</v>
      </c>
      <c r="B26" s="38">
        <v>16</v>
      </c>
      <c r="C26" s="38">
        <v>0.43</v>
      </c>
      <c r="D26" s="38">
        <v>0.26550000000000001</v>
      </c>
      <c r="E26" s="39">
        <v>-4.5650866999999998E-2</v>
      </c>
    </row>
    <row r="27" spans="1:5" x14ac:dyDescent="0.4">
      <c r="A27" s="86">
        <v>1</v>
      </c>
      <c r="B27" s="38">
        <v>17</v>
      </c>
      <c r="C27" s="38">
        <v>0.43</v>
      </c>
      <c r="D27" s="38">
        <v>0.26550000000000001</v>
      </c>
      <c r="E27" s="39">
        <v>-4.5650866999999998E-2</v>
      </c>
    </row>
    <row r="28" spans="1:5" x14ac:dyDescent="0.4">
      <c r="A28" s="86">
        <v>1</v>
      </c>
      <c r="B28" s="38">
        <v>18</v>
      </c>
      <c r="C28" s="38">
        <v>0.43</v>
      </c>
      <c r="D28" s="38">
        <v>0.26550000000000001</v>
      </c>
      <c r="E28" s="39">
        <v>-4.5650866999999998E-2</v>
      </c>
    </row>
    <row r="29" spans="1:5" x14ac:dyDescent="0.4">
      <c r="A29" s="86">
        <v>1</v>
      </c>
      <c r="B29" s="38">
        <v>19</v>
      </c>
      <c r="C29" s="38">
        <v>0.43</v>
      </c>
      <c r="D29" s="38">
        <v>0.26550000000000001</v>
      </c>
      <c r="E29" s="39">
        <v>-4.5650866999999998E-2</v>
      </c>
    </row>
    <row r="30" spans="1:5" x14ac:dyDescent="0.4">
      <c r="A30" s="86">
        <v>1</v>
      </c>
      <c r="B30" s="38">
        <v>20</v>
      </c>
      <c r="C30" s="38">
        <v>0.43</v>
      </c>
      <c r="D30" s="38">
        <v>0.26550000000000001</v>
      </c>
      <c r="E30" s="39">
        <v>-4.5650866999999998E-2</v>
      </c>
    </row>
    <row r="31" spans="1:5" x14ac:dyDescent="0.4">
      <c r="A31" s="86">
        <v>1</v>
      </c>
      <c r="B31" s="38">
        <v>21</v>
      </c>
      <c r="C31" s="38">
        <v>0.43</v>
      </c>
      <c r="D31" s="38">
        <v>0.26550000000000001</v>
      </c>
      <c r="E31" s="39">
        <v>-4.5650866999999998E-2</v>
      </c>
    </row>
    <row r="32" spans="1:5" x14ac:dyDescent="0.4">
      <c r="A32" s="86">
        <v>1</v>
      </c>
      <c r="B32" s="38">
        <v>22</v>
      </c>
      <c r="C32" s="38">
        <v>0.43</v>
      </c>
      <c r="D32" s="38">
        <v>0.26550000000000001</v>
      </c>
      <c r="E32" s="39">
        <v>-4.5650866999999998E-2</v>
      </c>
    </row>
    <row r="33" spans="1:5" x14ac:dyDescent="0.4">
      <c r="A33" s="86">
        <v>1</v>
      </c>
      <c r="B33" s="38">
        <v>23</v>
      </c>
      <c r="C33" s="38">
        <v>0.43</v>
      </c>
      <c r="D33" s="38">
        <v>0.26550000000000001</v>
      </c>
      <c r="E33" s="39">
        <v>-4.5650866999999998E-2</v>
      </c>
    </row>
    <row r="34" spans="1:5" x14ac:dyDescent="0.4">
      <c r="A34" s="86">
        <v>1</v>
      </c>
      <c r="B34" s="38">
        <v>24</v>
      </c>
      <c r="C34" s="38">
        <v>0.43</v>
      </c>
      <c r="D34" s="38">
        <v>0.26550000000000001</v>
      </c>
      <c r="E34" s="39">
        <v>-4.5650866999999998E-2</v>
      </c>
    </row>
    <row r="35" spans="1:5" x14ac:dyDescent="0.4">
      <c r="A35" s="86">
        <v>1</v>
      </c>
      <c r="B35" s="38">
        <v>25</v>
      </c>
      <c r="C35" s="38">
        <v>0.43</v>
      </c>
      <c r="D35" s="38">
        <v>0.26550000000000001</v>
      </c>
      <c r="E35" s="39">
        <v>-4.5650866999999998E-2</v>
      </c>
    </row>
    <row r="36" spans="1:5" x14ac:dyDescent="0.4">
      <c r="A36" s="86">
        <v>1</v>
      </c>
      <c r="B36" s="38">
        <v>26</v>
      </c>
      <c r="C36" s="38">
        <v>0.43</v>
      </c>
      <c r="D36" s="38">
        <v>0.26550000000000001</v>
      </c>
      <c r="E36" s="39">
        <v>-4.5650866999999998E-2</v>
      </c>
    </row>
    <row r="37" spans="1:5" x14ac:dyDescent="0.4">
      <c r="A37" s="86">
        <v>1</v>
      </c>
      <c r="B37" s="38">
        <v>27</v>
      </c>
      <c r="C37" s="38">
        <v>0.43</v>
      </c>
      <c r="D37" s="38">
        <v>0.26550000000000001</v>
      </c>
      <c r="E37" s="39">
        <v>-4.5650866999999998E-2</v>
      </c>
    </row>
    <row r="38" spans="1:5" x14ac:dyDescent="0.4">
      <c r="A38" s="86">
        <v>1</v>
      </c>
      <c r="B38" s="38">
        <v>28</v>
      </c>
      <c r="C38" s="38">
        <v>0.43</v>
      </c>
      <c r="D38" s="38">
        <v>0.26550000000000001</v>
      </c>
      <c r="E38" s="39">
        <v>-4.5650866999999998E-2</v>
      </c>
    </row>
    <row r="39" spans="1:5" x14ac:dyDescent="0.4">
      <c r="A39" s="86">
        <v>1</v>
      </c>
      <c r="B39" s="38">
        <v>29</v>
      </c>
      <c r="C39" s="38">
        <v>1.52</v>
      </c>
      <c r="D39" s="38">
        <v>0.27</v>
      </c>
      <c r="E39" s="39">
        <v>-4.2109090000000002E-2</v>
      </c>
    </row>
    <row r="40" spans="1:5" x14ac:dyDescent="0.4">
      <c r="A40" s="86">
        <v>2</v>
      </c>
      <c r="B40" s="38">
        <v>0</v>
      </c>
      <c r="C40" s="38">
        <v>-3.28</v>
      </c>
      <c r="D40" s="38">
        <v>0.2606</v>
      </c>
      <c r="E40" s="39">
        <v>-4.9881712000000002E-2</v>
      </c>
    </row>
    <row r="41" spans="1:5" x14ac:dyDescent="0.4">
      <c r="A41" s="86">
        <v>2</v>
      </c>
      <c r="B41" s="38">
        <v>1</v>
      </c>
      <c r="C41" s="38">
        <v>-3.28</v>
      </c>
      <c r="D41" s="38">
        <v>0.2606</v>
      </c>
      <c r="E41" s="39">
        <v>-4.9881712000000002E-2</v>
      </c>
    </row>
    <row r="42" spans="1:5" x14ac:dyDescent="0.4">
      <c r="A42" s="87">
        <v>2</v>
      </c>
      <c r="B42" s="88">
        <v>2</v>
      </c>
      <c r="C42" s="88">
        <v>-2.95</v>
      </c>
      <c r="D42" s="88">
        <v>0.25945000000000001</v>
      </c>
      <c r="E42" s="84">
        <v>-5.0936147000000001E-2</v>
      </c>
    </row>
  </sheetData>
  <sheetProtection selectLockedCells="1" selectUnlockedCells="1"/>
  <pageMargins left="0.78749999999999998" right="0.78749999999999998" top="0.98402777777777772" bottom="0.98402777777777772" header="0.51180555555555551" footer="0.51180555555555551"/>
  <pageSetup paperSize="9" firstPageNumber="0" orientation="portrait" horizontalDpi="300" verticalDpi="300"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008000"/>
  </sheetPr>
  <dimension ref="A1:P26"/>
  <sheetViews>
    <sheetView zoomScale="115" zoomScaleNormal="115" workbookViewId="0">
      <selection activeCell="A16" sqref="A16:C26"/>
    </sheetView>
  </sheetViews>
  <sheetFormatPr baseColWidth="10" defaultRowHeight="12.3" x14ac:dyDescent="0.4"/>
  <cols>
    <col min="1" max="1" width="3.109375" customWidth="1"/>
    <col min="2" max="2" width="3.5546875" customWidth="1"/>
    <col min="3" max="3" width="5.109375" customWidth="1"/>
    <col min="4" max="5" width="3.5546875" customWidth="1"/>
    <col min="6" max="6" width="4.5546875" customWidth="1"/>
    <col min="7" max="7" width="3.109375" customWidth="1"/>
    <col min="8" max="8" width="3.5546875" customWidth="1"/>
    <col min="9" max="9" width="5" customWidth="1"/>
    <col min="10" max="11" width="3.5546875" customWidth="1"/>
    <col min="12" max="12" width="5" customWidth="1"/>
    <col min="13" max="13" width="3.5546875" customWidth="1"/>
  </cols>
  <sheetData>
    <row r="1" spans="1:16" x14ac:dyDescent="0.4">
      <c r="A1" s="3" t="s">
        <v>101</v>
      </c>
      <c r="E1" t="s">
        <v>107</v>
      </c>
      <c r="O1" t="s">
        <v>0</v>
      </c>
      <c r="P1" s="34">
        <v>40200</v>
      </c>
    </row>
    <row r="2" spans="1:16" x14ac:dyDescent="0.4">
      <c r="A2" s="3" t="s">
        <v>102</v>
      </c>
      <c r="E2" t="s">
        <v>352</v>
      </c>
    </row>
    <row r="3" spans="1:16" x14ac:dyDescent="0.4">
      <c r="A3" s="3" t="s">
        <v>127</v>
      </c>
      <c r="E3" t="s">
        <v>353</v>
      </c>
    </row>
    <row r="4" spans="1:16" x14ac:dyDescent="0.4">
      <c r="A4" s="27" t="s">
        <v>103</v>
      </c>
    </row>
    <row r="5" spans="1:16" x14ac:dyDescent="0.4">
      <c r="B5" s="359" t="s">
        <v>1307</v>
      </c>
    </row>
    <row r="6" spans="1:16" x14ac:dyDescent="0.4">
      <c r="A6" s="3" t="s">
        <v>104</v>
      </c>
      <c r="D6" s="3"/>
    </row>
    <row r="7" spans="1:16" x14ac:dyDescent="0.4">
      <c r="A7" s="83" t="s">
        <v>354</v>
      </c>
      <c r="B7" s="106" t="s">
        <v>355</v>
      </c>
      <c r="C7" s="106" t="s">
        <v>356</v>
      </c>
      <c r="D7" s="106" t="s">
        <v>357</v>
      </c>
      <c r="E7" s="106" t="s">
        <v>358</v>
      </c>
      <c r="F7" s="106" t="s">
        <v>359</v>
      </c>
      <c r="G7" s="106" t="s">
        <v>360</v>
      </c>
      <c r="H7" s="106" t="s">
        <v>361</v>
      </c>
      <c r="I7" s="106" t="s">
        <v>362</v>
      </c>
      <c r="J7" s="106" t="s">
        <v>363</v>
      </c>
      <c r="K7" s="106" t="s">
        <v>364</v>
      </c>
      <c r="L7" s="106" t="s">
        <v>365</v>
      </c>
      <c r="M7" s="107" t="s">
        <v>366</v>
      </c>
      <c r="O7" s="89" t="s">
        <v>367</v>
      </c>
    </row>
    <row r="8" spans="1:16" x14ac:dyDescent="0.4">
      <c r="A8" s="86">
        <v>0</v>
      </c>
      <c r="B8" s="38">
        <v>0</v>
      </c>
      <c r="C8" s="38">
        <v>0</v>
      </c>
      <c r="D8" s="38">
        <v>10</v>
      </c>
      <c r="E8" s="38">
        <v>15</v>
      </c>
      <c r="F8" s="38">
        <v>15</v>
      </c>
      <c r="G8" s="38">
        <v>15</v>
      </c>
      <c r="H8" s="38">
        <v>0</v>
      </c>
      <c r="I8" s="38">
        <v>0</v>
      </c>
      <c r="J8" s="38">
        <v>0</v>
      </c>
      <c r="K8" s="38">
        <v>15</v>
      </c>
      <c r="L8" s="38">
        <v>15</v>
      </c>
      <c r="M8" s="39">
        <v>15</v>
      </c>
      <c r="O8" t="s">
        <v>368</v>
      </c>
    </row>
    <row r="9" spans="1:16" x14ac:dyDescent="0.4">
      <c r="A9" s="86">
        <v>0</v>
      </c>
      <c r="B9" s="38">
        <v>0</v>
      </c>
      <c r="C9" s="38">
        <v>0</v>
      </c>
      <c r="D9" s="38">
        <v>0</v>
      </c>
      <c r="E9" s="38">
        <v>0</v>
      </c>
      <c r="F9" s="38">
        <v>0</v>
      </c>
      <c r="G9" s="38">
        <v>0</v>
      </c>
      <c r="H9" s="38">
        <v>10</v>
      </c>
      <c r="I9" s="38">
        <v>10</v>
      </c>
      <c r="J9" s="38">
        <v>30</v>
      </c>
      <c r="K9" s="38">
        <v>10</v>
      </c>
      <c r="L9" s="38">
        <v>10</v>
      </c>
      <c r="M9" s="39">
        <v>30</v>
      </c>
      <c r="O9" s="108" t="s">
        <v>369</v>
      </c>
    </row>
    <row r="10" spans="1:16" x14ac:dyDescent="0.4">
      <c r="A10" s="87">
        <v>0</v>
      </c>
      <c r="B10" s="88">
        <v>0</v>
      </c>
      <c r="C10" s="88">
        <v>0</v>
      </c>
      <c r="D10" s="88">
        <v>0</v>
      </c>
      <c r="E10" s="88">
        <v>0</v>
      </c>
      <c r="F10" s="88">
        <v>0</v>
      </c>
      <c r="G10" s="88">
        <v>0</v>
      </c>
      <c r="H10" s="88">
        <v>10</v>
      </c>
      <c r="I10" s="88">
        <v>10</v>
      </c>
      <c r="J10" s="88">
        <v>30</v>
      </c>
      <c r="K10" s="88">
        <v>10</v>
      </c>
      <c r="L10" s="88">
        <v>10</v>
      </c>
      <c r="M10" s="84">
        <v>30</v>
      </c>
      <c r="O10" t="s">
        <v>370</v>
      </c>
    </row>
    <row r="12" spans="1:16" x14ac:dyDescent="0.4">
      <c r="A12" t="s">
        <v>371</v>
      </c>
      <c r="D12" t="s">
        <v>372</v>
      </c>
      <c r="E12" t="s">
        <v>372</v>
      </c>
      <c r="F12" t="s">
        <v>372</v>
      </c>
      <c r="G12" t="s">
        <v>372</v>
      </c>
      <c r="H12" t="s">
        <v>372</v>
      </c>
      <c r="I12" t="s">
        <v>372</v>
      </c>
      <c r="J12" t="s">
        <v>372</v>
      </c>
      <c r="K12" t="s">
        <v>372</v>
      </c>
      <c r="L12" t="s">
        <v>372</v>
      </c>
      <c r="M12" t="s">
        <v>373</v>
      </c>
    </row>
    <row r="13" spans="1:16" x14ac:dyDescent="0.4">
      <c r="A13" t="s">
        <v>374</v>
      </c>
    </row>
    <row r="16" spans="1:16" x14ac:dyDescent="0.4">
      <c r="A16" s="369" t="s">
        <v>354</v>
      </c>
      <c r="B16" t="s">
        <v>1364</v>
      </c>
    </row>
    <row r="17" spans="1:2" x14ac:dyDescent="0.4">
      <c r="A17" s="28" t="s">
        <v>1365</v>
      </c>
    </row>
    <row r="18" spans="1:2" x14ac:dyDescent="0.4">
      <c r="A18" s="370" t="s">
        <v>1366</v>
      </c>
      <c r="B18" t="s">
        <v>1367</v>
      </c>
    </row>
    <row r="19" spans="1:2" x14ac:dyDescent="0.4">
      <c r="A19" s="370" t="s">
        <v>1368</v>
      </c>
      <c r="B19" t="s">
        <v>1369</v>
      </c>
    </row>
    <row r="20" spans="1:2" x14ac:dyDescent="0.4">
      <c r="A20" s="370" t="s">
        <v>1370</v>
      </c>
      <c r="B20" t="s">
        <v>1371</v>
      </c>
    </row>
    <row r="21" spans="1:2" x14ac:dyDescent="0.4">
      <c r="A21" s="370" t="s">
        <v>1372</v>
      </c>
      <c r="B21" t="s">
        <v>1373</v>
      </c>
    </row>
    <row r="22" spans="1:2" x14ac:dyDescent="0.4">
      <c r="A22" s="370" t="s">
        <v>1374</v>
      </c>
    </row>
    <row r="23" spans="1:2" x14ac:dyDescent="0.4">
      <c r="A23" s="370" t="s">
        <v>1375</v>
      </c>
      <c r="B23" t="s">
        <v>1376</v>
      </c>
    </row>
    <row r="24" spans="1:2" x14ac:dyDescent="0.4">
      <c r="A24" s="370" t="s">
        <v>1377</v>
      </c>
      <c r="B24" t="s">
        <v>1378</v>
      </c>
    </row>
    <row r="25" spans="1:2" x14ac:dyDescent="0.4">
      <c r="A25" s="371"/>
    </row>
    <row r="26" spans="1:2" x14ac:dyDescent="0.4">
      <c r="A26" s="372" t="s">
        <v>1379</v>
      </c>
    </row>
  </sheetData>
  <sheetProtection selectLockedCells="1" selectUnlockedCells="1"/>
  <pageMargins left="0.78749999999999998" right="0.78749999999999998" top="0.98402777777777772" bottom="0.98402777777777772" header="0.51180555555555551" footer="0.51180555555555551"/>
  <pageSetup paperSize="9" firstPageNumber="0" orientation="portrait" horizontalDpi="300" verticalDpi="300" r:id="rId1"/>
  <headerFooter alignWithMargins="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008000"/>
  </sheetPr>
  <dimension ref="A1:L64"/>
  <sheetViews>
    <sheetView workbookViewId="0">
      <selection activeCell="G2" sqref="G2"/>
    </sheetView>
  </sheetViews>
  <sheetFormatPr baseColWidth="10" defaultRowHeight="12.3" x14ac:dyDescent="0.4"/>
  <cols>
    <col min="1" max="1" width="63.109375" customWidth="1"/>
    <col min="2" max="2" width="23.109375" customWidth="1"/>
    <col min="8" max="8" width="17.109375" customWidth="1"/>
  </cols>
  <sheetData>
    <row r="1" spans="1:10" x14ac:dyDescent="0.4">
      <c r="A1" s="3" t="s">
        <v>101</v>
      </c>
      <c r="B1" t="s">
        <v>1434</v>
      </c>
      <c r="F1" t="s">
        <v>0</v>
      </c>
      <c r="G1" s="34">
        <v>45418</v>
      </c>
      <c r="J1" s="3" t="s">
        <v>124</v>
      </c>
    </row>
    <row r="2" spans="1:10" x14ac:dyDescent="0.4">
      <c r="A2" s="3" t="s">
        <v>102</v>
      </c>
      <c r="B2" t="s">
        <v>185</v>
      </c>
      <c r="J2" s="3" t="s">
        <v>126</v>
      </c>
    </row>
    <row r="3" spans="1:10" x14ac:dyDescent="0.4">
      <c r="A3" s="3" t="s">
        <v>127</v>
      </c>
      <c r="B3" t="s">
        <v>128</v>
      </c>
      <c r="J3" s="3"/>
    </row>
    <row r="4" spans="1:10" x14ac:dyDescent="0.4">
      <c r="A4" s="27" t="s">
        <v>103</v>
      </c>
    </row>
    <row r="5" spans="1:10" x14ac:dyDescent="0.4">
      <c r="A5" s="359" t="s">
        <v>1307</v>
      </c>
    </row>
    <row r="6" spans="1:10" x14ac:dyDescent="0.4">
      <c r="A6" s="3" t="s">
        <v>1433</v>
      </c>
    </row>
    <row r="8" spans="1:10" x14ac:dyDescent="0.4">
      <c r="E8" s="3" t="s">
        <v>105</v>
      </c>
    </row>
    <row r="9" spans="1:10" x14ac:dyDescent="0.4">
      <c r="A9" s="51">
        <v>20110315</v>
      </c>
      <c r="B9" s="52"/>
      <c r="C9" s="52"/>
      <c r="D9" s="53"/>
      <c r="E9" t="s">
        <v>1140</v>
      </c>
      <c r="F9" s="54"/>
      <c r="G9" s="54"/>
      <c r="H9" s="54"/>
    </row>
    <row r="10" spans="1:10" x14ac:dyDescent="0.4">
      <c r="A10" s="55" t="s">
        <v>186</v>
      </c>
      <c r="B10" s="56" t="s">
        <v>187</v>
      </c>
      <c r="C10" s="56"/>
      <c r="D10" s="57"/>
      <c r="E10" s="28" t="s">
        <v>188</v>
      </c>
      <c r="F10" s="23"/>
      <c r="G10" s="23"/>
      <c r="H10" s="58"/>
    </row>
    <row r="11" spans="1:10" x14ac:dyDescent="0.4">
      <c r="A11" s="55" t="s">
        <v>189</v>
      </c>
      <c r="B11" s="56" t="s">
        <v>190</v>
      </c>
      <c r="C11" s="56"/>
      <c r="D11" s="57"/>
      <c r="E11" s="28" t="s">
        <v>191</v>
      </c>
      <c r="F11" s="23"/>
      <c r="G11" s="23"/>
      <c r="H11" s="58"/>
    </row>
    <row r="12" spans="1:10" x14ac:dyDescent="0.4">
      <c r="A12" s="55" t="s">
        <v>192</v>
      </c>
      <c r="B12" s="56">
        <v>48</v>
      </c>
      <c r="C12" s="56">
        <v>45</v>
      </c>
      <c r="D12" s="57">
        <v>7</v>
      </c>
      <c r="E12" s="59" t="s">
        <v>193</v>
      </c>
      <c r="F12" s="23"/>
      <c r="G12" s="23"/>
      <c r="H12" s="58"/>
    </row>
    <row r="13" spans="1:10" x14ac:dyDescent="0.4">
      <c r="A13" s="55" t="s">
        <v>194</v>
      </c>
      <c r="B13" s="56">
        <v>3</v>
      </c>
      <c r="C13" s="56"/>
      <c r="D13" s="57"/>
      <c r="E13" s="60" t="s">
        <v>195</v>
      </c>
      <c r="F13" s="23"/>
      <c r="G13" s="23"/>
      <c r="H13" s="58"/>
    </row>
    <row r="14" spans="1:10" x14ac:dyDescent="0.4">
      <c r="A14" s="55" t="s">
        <v>196</v>
      </c>
      <c r="B14" s="56">
        <v>60</v>
      </c>
      <c r="C14" s="56"/>
      <c r="D14" s="57"/>
      <c r="E14" s="28" t="s">
        <v>197</v>
      </c>
      <c r="F14" s="23"/>
      <c r="G14" s="23"/>
      <c r="H14" s="58"/>
    </row>
    <row r="15" spans="1:10" x14ac:dyDescent="0.4">
      <c r="A15" s="61"/>
      <c r="B15" s="62"/>
      <c r="C15" s="62"/>
      <c r="D15" s="63"/>
      <c r="E15" s="23" t="s">
        <v>965</v>
      </c>
      <c r="F15" s="23"/>
      <c r="G15" s="23"/>
      <c r="H15" s="58"/>
    </row>
    <row r="16" spans="1:10" x14ac:dyDescent="0.4">
      <c r="A16" s="64" t="s">
        <v>198</v>
      </c>
      <c r="B16" s="64"/>
      <c r="C16" s="64">
        <v>0</v>
      </c>
      <c r="E16" t="s">
        <v>199</v>
      </c>
    </row>
    <row r="17" spans="1:5" x14ac:dyDescent="0.4">
      <c r="A17" s="64"/>
      <c r="B17" s="64"/>
      <c r="C17" s="64"/>
      <c r="E17" t="s">
        <v>200</v>
      </c>
    </row>
    <row r="18" spans="1:5" x14ac:dyDescent="0.4">
      <c r="A18" s="64"/>
      <c r="B18" s="64"/>
      <c r="C18" s="64"/>
      <c r="E18" t="s">
        <v>201</v>
      </c>
    </row>
    <row r="19" spans="1:5" x14ac:dyDescent="0.4">
      <c r="A19" s="64"/>
      <c r="B19" s="64"/>
      <c r="C19" s="64"/>
    </row>
    <row r="20" spans="1:5" x14ac:dyDescent="0.4">
      <c r="A20" s="64"/>
      <c r="B20" s="64"/>
      <c r="C20" s="64"/>
      <c r="D20" s="64"/>
      <c r="E20" s="65" t="s">
        <v>202</v>
      </c>
    </row>
    <row r="21" spans="1:5" x14ac:dyDescent="0.4">
      <c r="A21" s="64"/>
      <c r="B21" s="66" t="s">
        <v>203</v>
      </c>
      <c r="C21" s="66" t="s">
        <v>204</v>
      </c>
      <c r="D21" s="64"/>
      <c r="E21" t="s">
        <v>205</v>
      </c>
    </row>
    <row r="22" spans="1:5" x14ac:dyDescent="0.4">
      <c r="A22" s="64"/>
      <c r="B22" s="66" t="s">
        <v>206</v>
      </c>
      <c r="C22" s="66">
        <v>39</v>
      </c>
      <c r="D22" s="64"/>
      <c r="E22" t="s">
        <v>207</v>
      </c>
    </row>
    <row r="23" spans="1:5" x14ac:dyDescent="0.4">
      <c r="A23" s="64"/>
      <c r="B23" s="66" t="s">
        <v>208</v>
      </c>
      <c r="C23" s="66">
        <v>0.15</v>
      </c>
      <c r="D23" s="64"/>
      <c r="E23" t="s">
        <v>209</v>
      </c>
    </row>
    <row r="24" spans="1:5" x14ac:dyDescent="0.4">
      <c r="A24" s="64"/>
      <c r="B24" s="66" t="s">
        <v>210</v>
      </c>
      <c r="C24" s="66">
        <v>27</v>
      </c>
      <c r="D24" s="64"/>
      <c r="E24" t="s">
        <v>211</v>
      </c>
    </row>
    <row r="25" spans="1:5" x14ac:dyDescent="0.4">
      <c r="A25" s="64"/>
      <c r="B25" s="66" t="s">
        <v>212</v>
      </c>
      <c r="C25" s="66">
        <v>2.2000000000000002</v>
      </c>
      <c r="D25" s="64"/>
      <c r="E25" t="s">
        <v>213</v>
      </c>
    </row>
    <row r="26" spans="1:5" x14ac:dyDescent="0.4">
      <c r="A26" s="64"/>
      <c r="B26" s="66" t="s">
        <v>214</v>
      </c>
      <c r="C26" s="66">
        <v>7.96</v>
      </c>
      <c r="D26" s="64"/>
    </row>
    <row r="27" spans="1:5" ht="12.6" x14ac:dyDescent="0.45">
      <c r="A27" s="64"/>
      <c r="B27" s="66" t="s">
        <v>215</v>
      </c>
      <c r="C27" s="67">
        <v>1.01</v>
      </c>
      <c r="D27" s="64"/>
      <c r="E27" t="s">
        <v>216</v>
      </c>
    </row>
    <row r="28" spans="1:5" x14ac:dyDescent="0.4">
      <c r="A28" s="64"/>
      <c r="B28" s="66" t="s">
        <v>217</v>
      </c>
      <c r="C28" s="66">
        <v>0.28000000000000003</v>
      </c>
      <c r="D28" s="64"/>
      <c r="E28" t="s">
        <v>218</v>
      </c>
    </row>
    <row r="29" spans="1:5" x14ac:dyDescent="0.4">
      <c r="A29" s="64"/>
      <c r="B29" s="66" t="s">
        <v>219</v>
      </c>
      <c r="C29" s="66">
        <v>12</v>
      </c>
      <c r="D29" s="64"/>
      <c r="E29" t="s">
        <v>220</v>
      </c>
    </row>
    <row r="30" spans="1:5" x14ac:dyDescent="0.4">
      <c r="A30" s="64"/>
      <c r="B30" s="66" t="s">
        <v>221</v>
      </c>
      <c r="C30" s="66">
        <v>0</v>
      </c>
      <c r="D30" s="64"/>
      <c r="E30" t="s">
        <v>222</v>
      </c>
    </row>
    <row r="31" spans="1:5" x14ac:dyDescent="0.4">
      <c r="A31" s="64"/>
      <c r="B31" s="66" t="s">
        <v>223</v>
      </c>
      <c r="C31" s="66">
        <v>60</v>
      </c>
      <c r="D31" s="64"/>
      <c r="E31" t="s">
        <v>224</v>
      </c>
    </row>
    <row r="32" spans="1:5" x14ac:dyDescent="0.4">
      <c r="A32" s="64"/>
      <c r="B32" s="66"/>
      <c r="C32" s="66"/>
      <c r="D32" s="64"/>
    </row>
    <row r="33" spans="1:12" ht="12.6" x14ac:dyDescent="0.45">
      <c r="A33" s="64"/>
      <c r="B33" s="66" t="s">
        <v>225</v>
      </c>
      <c r="C33" s="67">
        <v>0</v>
      </c>
      <c r="D33" s="64"/>
      <c r="E33" t="s">
        <v>226</v>
      </c>
    </row>
    <row r="34" spans="1:12" ht="12.6" x14ac:dyDescent="0.45">
      <c r="A34" s="64"/>
      <c r="B34" s="66" t="s">
        <v>227</v>
      </c>
      <c r="C34" s="67">
        <v>0</v>
      </c>
      <c r="D34" s="64"/>
      <c r="E34" t="s">
        <v>228</v>
      </c>
    </row>
    <row r="35" spans="1:12" ht="12.6" x14ac:dyDescent="0.45">
      <c r="A35" s="64"/>
      <c r="B35" s="66" t="s">
        <v>229</v>
      </c>
      <c r="C35" s="67">
        <v>150</v>
      </c>
      <c r="D35" s="64"/>
      <c r="E35" t="s">
        <v>230</v>
      </c>
    </row>
    <row r="36" spans="1:12" ht="12.6" x14ac:dyDescent="0.45">
      <c r="A36" s="64"/>
      <c r="B36" s="66" t="s">
        <v>231</v>
      </c>
      <c r="C36" s="67">
        <v>0</v>
      </c>
      <c r="D36" s="64"/>
      <c r="E36" t="s">
        <v>232</v>
      </c>
    </row>
    <row r="37" spans="1:12" ht="12.6" x14ac:dyDescent="0.45">
      <c r="A37" s="64"/>
      <c r="B37" s="66" t="s">
        <v>233</v>
      </c>
      <c r="C37" s="67">
        <v>1</v>
      </c>
      <c r="D37" s="64"/>
      <c r="E37" t="s">
        <v>234</v>
      </c>
    </row>
    <row r="38" spans="1:12" ht="12.6" x14ac:dyDescent="0.45">
      <c r="A38" s="64"/>
      <c r="B38" s="66" t="s">
        <v>235</v>
      </c>
      <c r="C38" s="67">
        <v>80</v>
      </c>
      <c r="D38" s="64"/>
      <c r="E38" t="s">
        <v>236</v>
      </c>
    </row>
    <row r="39" spans="1:12" x14ac:dyDescent="0.4">
      <c r="A39" s="64"/>
      <c r="B39" s="66"/>
      <c r="C39" s="66"/>
      <c r="D39" s="64"/>
      <c r="E39" s="64"/>
      <c r="F39" s="64"/>
      <c r="G39" s="64"/>
      <c r="H39" s="64"/>
      <c r="I39" s="64"/>
      <c r="J39" s="64"/>
      <c r="K39" s="64"/>
    </row>
    <row r="40" spans="1:12" x14ac:dyDescent="0.4">
      <c r="A40" s="64"/>
      <c r="B40" s="66" t="s">
        <v>237</v>
      </c>
      <c r="C40" s="66" t="s">
        <v>238</v>
      </c>
      <c r="D40" s="66" t="s">
        <v>239</v>
      </c>
      <c r="E40" s="66" t="s">
        <v>240</v>
      </c>
      <c r="F40" s="66" t="s">
        <v>241</v>
      </c>
      <c r="G40" s="66" t="s">
        <v>242</v>
      </c>
      <c r="H40" s="66" t="s">
        <v>243</v>
      </c>
      <c r="I40" s="66" t="s">
        <v>244</v>
      </c>
      <c r="J40" s="66" t="s">
        <v>245</v>
      </c>
      <c r="K40" s="64"/>
      <c r="L40" t="s">
        <v>246</v>
      </c>
    </row>
    <row r="41" spans="1:12" ht="12.6" x14ac:dyDescent="0.45">
      <c r="A41" s="64"/>
      <c r="B41" s="66" t="s">
        <v>247</v>
      </c>
      <c r="C41" s="66">
        <v>20</v>
      </c>
      <c r="D41" s="66">
        <v>32</v>
      </c>
      <c r="E41" s="66">
        <v>17</v>
      </c>
      <c r="F41" s="66">
        <v>1</v>
      </c>
      <c r="G41" s="66">
        <v>2.2000000000000002</v>
      </c>
      <c r="H41" s="67">
        <v>4</v>
      </c>
      <c r="I41" s="68">
        <v>8.17</v>
      </c>
      <c r="J41" s="66">
        <v>1</v>
      </c>
      <c r="K41" s="64"/>
    </row>
    <row r="42" spans="1:12" ht="12.6" x14ac:dyDescent="0.45">
      <c r="A42" s="64"/>
      <c r="B42" s="66" t="s">
        <v>248</v>
      </c>
      <c r="C42" s="66">
        <v>20</v>
      </c>
      <c r="D42" s="66">
        <v>33</v>
      </c>
      <c r="E42" s="66">
        <v>18</v>
      </c>
      <c r="F42" s="66">
        <v>1.1000000000000001</v>
      </c>
      <c r="G42" s="66">
        <v>2.2000000000000002</v>
      </c>
      <c r="H42" s="67">
        <v>4</v>
      </c>
      <c r="I42" s="68">
        <v>8.17</v>
      </c>
      <c r="J42" s="66">
        <v>1</v>
      </c>
      <c r="K42" s="64"/>
    </row>
    <row r="43" spans="1:12" ht="12.6" x14ac:dyDescent="0.45">
      <c r="A43" s="64"/>
      <c r="B43" s="66" t="s">
        <v>249</v>
      </c>
      <c r="C43" s="66">
        <v>20</v>
      </c>
      <c r="D43" s="66">
        <v>34</v>
      </c>
      <c r="E43" s="66">
        <v>19</v>
      </c>
      <c r="F43" s="66">
        <v>1.1000000000000001</v>
      </c>
      <c r="G43" s="66">
        <v>2.2000000000000002</v>
      </c>
      <c r="H43" s="67">
        <v>4</v>
      </c>
      <c r="I43" s="68">
        <v>4.29</v>
      </c>
      <c r="J43" s="66">
        <v>1</v>
      </c>
      <c r="K43" s="64"/>
    </row>
    <row r="44" spans="1:12" ht="12.6" x14ac:dyDescent="0.45">
      <c r="A44" s="64"/>
      <c r="B44" s="66" t="s">
        <v>250</v>
      </c>
      <c r="C44" s="66">
        <v>0</v>
      </c>
      <c r="D44" s="66">
        <v>0</v>
      </c>
      <c r="E44" s="66">
        <v>0</v>
      </c>
      <c r="F44" s="66">
        <v>1.2</v>
      </c>
      <c r="G44" s="66">
        <v>2.2000000000000002</v>
      </c>
      <c r="H44" s="67">
        <v>4</v>
      </c>
      <c r="I44" s="68">
        <v>2.87</v>
      </c>
      <c r="J44" s="66">
        <v>1</v>
      </c>
      <c r="K44" s="64"/>
    </row>
    <row r="45" spans="1:12" ht="12.6" x14ac:dyDescent="0.45">
      <c r="A45" s="64"/>
      <c r="B45" s="66" t="s">
        <v>251</v>
      </c>
      <c r="C45" s="66">
        <v>0</v>
      </c>
      <c r="D45" s="66">
        <v>0</v>
      </c>
      <c r="E45" s="66">
        <v>0</v>
      </c>
      <c r="F45" s="66">
        <v>1.3</v>
      </c>
      <c r="G45" s="66">
        <v>2.2000000000000002</v>
      </c>
      <c r="H45" s="67">
        <v>4</v>
      </c>
      <c r="I45" s="68">
        <v>2.2799999999999998</v>
      </c>
      <c r="J45" s="66">
        <v>1</v>
      </c>
      <c r="K45" s="64"/>
    </row>
    <row r="46" spans="1:12" x14ac:dyDescent="0.4">
      <c r="A46" s="64"/>
      <c r="B46" s="64"/>
      <c r="C46" s="64"/>
      <c r="D46" s="64"/>
      <c r="E46" s="64"/>
      <c r="F46" s="64"/>
      <c r="G46" s="64"/>
      <c r="H46" s="64"/>
      <c r="I46" s="64"/>
      <c r="J46" s="64"/>
      <c r="K46" s="64"/>
    </row>
    <row r="47" spans="1:12" x14ac:dyDescent="0.4">
      <c r="B47" t="s">
        <v>252</v>
      </c>
    </row>
    <row r="48" spans="1:12" x14ac:dyDescent="0.4">
      <c r="C48" t="s">
        <v>253</v>
      </c>
    </row>
    <row r="49" spans="4:10" x14ac:dyDescent="0.4">
      <c r="D49" t="s">
        <v>1106</v>
      </c>
    </row>
    <row r="50" spans="4:10" x14ac:dyDescent="0.4">
      <c r="E50" t="s">
        <v>1107</v>
      </c>
    </row>
    <row r="51" spans="4:10" x14ac:dyDescent="0.4">
      <c r="F51" t="s">
        <v>254</v>
      </c>
    </row>
    <row r="52" spans="4:10" x14ac:dyDescent="0.4">
      <c r="G52" t="s">
        <v>255</v>
      </c>
    </row>
    <row r="53" spans="4:10" x14ac:dyDescent="0.4">
      <c r="H53" t="s">
        <v>256</v>
      </c>
    </row>
    <row r="54" spans="4:10" x14ac:dyDescent="0.4">
      <c r="H54" t="s">
        <v>257</v>
      </c>
    </row>
    <row r="55" spans="4:10" x14ac:dyDescent="0.4">
      <c r="H55" t="s">
        <v>258</v>
      </c>
    </row>
    <row r="56" spans="4:10" x14ac:dyDescent="0.4">
      <c r="H56" t="s">
        <v>259</v>
      </c>
    </row>
    <row r="57" spans="4:10" x14ac:dyDescent="0.4">
      <c r="H57" t="s">
        <v>260</v>
      </c>
    </row>
    <row r="58" spans="4:10" x14ac:dyDescent="0.4">
      <c r="H58" t="s">
        <v>261</v>
      </c>
    </row>
    <row r="59" spans="4:10" x14ac:dyDescent="0.4">
      <c r="H59" t="s">
        <v>262</v>
      </c>
    </row>
    <row r="60" spans="4:10" x14ac:dyDescent="0.4">
      <c r="H60" t="s">
        <v>263</v>
      </c>
    </row>
    <row r="61" spans="4:10" x14ac:dyDescent="0.4">
      <c r="H61" t="s">
        <v>264</v>
      </c>
    </row>
    <row r="62" spans="4:10" x14ac:dyDescent="0.4">
      <c r="H62" t="s">
        <v>265</v>
      </c>
    </row>
    <row r="63" spans="4:10" x14ac:dyDescent="0.4">
      <c r="I63" t="s">
        <v>266</v>
      </c>
    </row>
    <row r="64" spans="4:10" x14ac:dyDescent="0.4">
      <c r="J64" t="s">
        <v>267</v>
      </c>
    </row>
  </sheetData>
  <sheetProtection selectLockedCells="1" selectUnlockedCells="1"/>
  <pageMargins left="0.7" right="0.7" top="0.75" bottom="0.75" header="0.51180555555555551" footer="0.51180555555555551"/>
  <pageSetup paperSize="9" firstPageNumber="0" orientation="portrait" horizontalDpi="300" verticalDpi="300" r:id="rId1"/>
  <headerFooter alignWithMargins="0"/>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008000"/>
  </sheetPr>
  <dimension ref="A1:H46"/>
  <sheetViews>
    <sheetView workbookViewId="0">
      <selection activeCell="A4" sqref="A4"/>
    </sheetView>
  </sheetViews>
  <sheetFormatPr baseColWidth="10" defaultRowHeight="12.3" x14ac:dyDescent="0.4"/>
  <cols>
    <col min="1" max="1" width="16.109375" customWidth="1"/>
  </cols>
  <sheetData>
    <row r="1" spans="1:8" x14ac:dyDescent="0.4">
      <c r="A1" s="3" t="s">
        <v>101</v>
      </c>
      <c r="B1" t="s">
        <v>107</v>
      </c>
      <c r="F1" t="s">
        <v>0</v>
      </c>
      <c r="G1" s="34">
        <v>43427</v>
      </c>
      <c r="H1" t="s">
        <v>783</v>
      </c>
    </row>
    <row r="2" spans="1:8" ht="15.3" x14ac:dyDescent="0.55000000000000004">
      <c r="A2" s="3" t="s">
        <v>102</v>
      </c>
      <c r="B2" s="80" t="s">
        <v>277</v>
      </c>
    </row>
    <row r="3" spans="1:8" x14ac:dyDescent="0.4">
      <c r="A3" s="3" t="s">
        <v>127</v>
      </c>
      <c r="B3" t="s">
        <v>128</v>
      </c>
    </row>
    <row r="4" spans="1:8" x14ac:dyDescent="0.4">
      <c r="A4" s="359" t="s">
        <v>1307</v>
      </c>
    </row>
    <row r="5" spans="1:8" x14ac:dyDescent="0.4">
      <c r="A5" s="3" t="s">
        <v>104</v>
      </c>
      <c r="D5" s="3"/>
    </row>
    <row r="6" spans="1:8" x14ac:dyDescent="0.4">
      <c r="A6" s="81" t="s">
        <v>179</v>
      </c>
      <c r="B6" s="30">
        <v>3</v>
      </c>
    </row>
    <row r="7" spans="1:8" x14ac:dyDescent="0.4">
      <c r="A7" s="44" t="s">
        <v>278</v>
      </c>
      <c r="B7" s="31">
        <v>3</v>
      </c>
    </row>
    <row r="8" spans="1:8" x14ac:dyDescent="0.4">
      <c r="A8" s="44" t="s">
        <v>279</v>
      </c>
      <c r="B8" s="31">
        <v>3</v>
      </c>
    </row>
    <row r="9" spans="1:8" x14ac:dyDescent="0.4">
      <c r="A9" s="44" t="s">
        <v>1204</v>
      </c>
      <c r="B9" s="31">
        <v>3</v>
      </c>
    </row>
    <row r="10" spans="1:8" x14ac:dyDescent="0.4">
      <c r="A10" s="44" t="s">
        <v>146</v>
      </c>
      <c r="B10" s="31">
        <v>3</v>
      </c>
    </row>
    <row r="11" spans="1:8" x14ac:dyDescent="0.4">
      <c r="A11" s="44" t="s">
        <v>280</v>
      </c>
      <c r="B11" s="31">
        <v>3</v>
      </c>
    </row>
    <row r="12" spans="1:8" x14ac:dyDescent="0.4">
      <c r="A12" s="44" t="s">
        <v>281</v>
      </c>
      <c r="B12" s="31">
        <v>3</v>
      </c>
    </row>
    <row r="13" spans="1:8" x14ac:dyDescent="0.4">
      <c r="A13" s="44" t="s">
        <v>282</v>
      </c>
      <c r="B13" s="31">
        <v>4</v>
      </c>
    </row>
    <row r="14" spans="1:8" x14ac:dyDescent="0.4">
      <c r="A14" s="44"/>
      <c r="B14" s="31"/>
    </row>
    <row r="15" spans="1:8" x14ac:dyDescent="0.4">
      <c r="A15" s="45" t="s">
        <v>283</v>
      </c>
      <c r="B15" s="31">
        <v>3</v>
      </c>
    </row>
    <row r="16" spans="1:8" x14ac:dyDescent="0.4">
      <c r="A16" s="44" t="s">
        <v>1220</v>
      </c>
      <c r="B16" s="31">
        <v>4</v>
      </c>
    </row>
    <row r="17" spans="1:2" x14ac:dyDescent="0.4">
      <c r="A17" s="44" t="s">
        <v>284</v>
      </c>
      <c r="B17" s="31">
        <v>12</v>
      </c>
    </row>
    <row r="18" spans="1:2" x14ac:dyDescent="0.4">
      <c r="A18" s="44" t="s">
        <v>285</v>
      </c>
      <c r="B18" s="31">
        <v>12</v>
      </c>
    </row>
    <row r="19" spans="1:2" x14ac:dyDescent="0.4">
      <c r="A19" s="82" t="s">
        <v>170</v>
      </c>
      <c r="B19" s="32">
        <v>3</v>
      </c>
    </row>
    <row r="22" spans="1:2" ht="15.3" x14ac:dyDescent="0.55000000000000004">
      <c r="A22" s="80" t="s">
        <v>286</v>
      </c>
    </row>
    <row r="23" spans="1:2" ht="15.3" x14ac:dyDescent="0.55000000000000004">
      <c r="A23" s="80" t="s">
        <v>287</v>
      </c>
    </row>
    <row r="24" spans="1:2" x14ac:dyDescent="0.4">
      <c r="B24" t="s">
        <v>179</v>
      </c>
    </row>
    <row r="25" spans="1:2" x14ac:dyDescent="0.4">
      <c r="B25" t="s">
        <v>278</v>
      </c>
    </row>
    <row r="26" spans="1:2" x14ac:dyDescent="0.4">
      <c r="B26" t="s">
        <v>279</v>
      </c>
    </row>
    <row r="27" spans="1:2" x14ac:dyDescent="0.4">
      <c r="B27" t="s">
        <v>1204</v>
      </c>
    </row>
    <row r="28" spans="1:2" x14ac:dyDescent="0.4">
      <c r="B28" t="s">
        <v>146</v>
      </c>
    </row>
    <row r="29" spans="1:2" x14ac:dyDescent="0.4">
      <c r="B29" t="s">
        <v>280</v>
      </c>
    </row>
    <row r="30" spans="1:2" x14ac:dyDescent="0.4">
      <c r="B30" t="s">
        <v>281</v>
      </c>
    </row>
    <row r="31" spans="1:2" x14ac:dyDescent="0.4">
      <c r="B31" t="s">
        <v>282</v>
      </c>
    </row>
    <row r="32" spans="1:2" x14ac:dyDescent="0.4">
      <c r="B32" t="s">
        <v>288</v>
      </c>
    </row>
    <row r="33" spans="1:3" x14ac:dyDescent="0.4">
      <c r="B33" t="s">
        <v>289</v>
      </c>
    </row>
    <row r="34" spans="1:3" x14ac:dyDescent="0.4">
      <c r="B34" t="s">
        <v>290</v>
      </c>
    </row>
    <row r="35" spans="1:3" x14ac:dyDescent="0.4">
      <c r="B35" t="s">
        <v>283</v>
      </c>
    </row>
    <row r="36" spans="1:3" x14ac:dyDescent="0.4">
      <c r="B36" t="s">
        <v>284</v>
      </c>
      <c r="C36" t="s">
        <v>917</v>
      </c>
    </row>
    <row r="37" spans="1:3" x14ac:dyDescent="0.4">
      <c r="B37" t="s">
        <v>285</v>
      </c>
    </row>
    <row r="38" spans="1:3" x14ac:dyDescent="0.4">
      <c r="B38" t="s">
        <v>169</v>
      </c>
    </row>
    <row r="39" spans="1:3" x14ac:dyDescent="0.4">
      <c r="B39" t="s">
        <v>170</v>
      </c>
    </row>
    <row r="40" spans="1:3" x14ac:dyDescent="0.4">
      <c r="B40" t="s">
        <v>291</v>
      </c>
    </row>
    <row r="41" spans="1:3" x14ac:dyDescent="0.4">
      <c r="B41" t="s">
        <v>1222</v>
      </c>
    </row>
    <row r="42" spans="1:3" x14ac:dyDescent="0.4">
      <c r="B42" t="s">
        <v>1220</v>
      </c>
    </row>
    <row r="43" spans="1:3" ht="15.3" x14ac:dyDescent="0.55000000000000004">
      <c r="A43" s="80" t="s">
        <v>292</v>
      </c>
    </row>
    <row r="44" spans="1:3" ht="15.3" x14ac:dyDescent="0.55000000000000004">
      <c r="A44" s="80" t="s">
        <v>293</v>
      </c>
    </row>
    <row r="45" spans="1:3" ht="15.3" x14ac:dyDescent="0.55000000000000004">
      <c r="A45" s="80" t="s">
        <v>294</v>
      </c>
    </row>
    <row r="46" spans="1:3" ht="15.3" x14ac:dyDescent="0.55000000000000004">
      <c r="A46" s="80" t="s">
        <v>295</v>
      </c>
    </row>
  </sheetData>
  <sheetProtection selectLockedCells="1" selectUnlockedCells="1"/>
  <pageMargins left="0.78749999999999998" right="0.78749999999999998" top="0.98402777777777772" bottom="0.98402777777777772" header="0.51180555555555551" footer="0.51180555555555551"/>
  <pageSetup paperSize="9" firstPageNumber="0" orientation="portrait" horizontalDpi="300" verticalDpi="300"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008000"/>
  </sheetPr>
  <dimension ref="A1:H28"/>
  <sheetViews>
    <sheetView zoomScale="130" zoomScaleNormal="130" workbookViewId="0">
      <selection activeCell="A20" sqref="A20"/>
    </sheetView>
  </sheetViews>
  <sheetFormatPr baseColWidth="10" defaultRowHeight="12.3" x14ac:dyDescent="0.4"/>
  <sheetData>
    <row r="1" spans="1:8" x14ac:dyDescent="0.4">
      <c r="A1" s="3" t="s">
        <v>101</v>
      </c>
      <c r="B1" t="s">
        <v>1414</v>
      </c>
      <c r="G1" t="s">
        <v>0</v>
      </c>
      <c r="H1" s="34">
        <v>45448</v>
      </c>
    </row>
    <row r="2" spans="1:8" x14ac:dyDescent="0.4">
      <c r="A2" s="3" t="s">
        <v>102</v>
      </c>
      <c r="B2" t="s">
        <v>375</v>
      </c>
    </row>
    <row r="3" spans="1:8" x14ac:dyDescent="0.4">
      <c r="A3" s="3" t="s">
        <v>127</v>
      </c>
      <c r="B3" t="s">
        <v>128</v>
      </c>
    </row>
    <row r="4" spans="1:8" x14ac:dyDescent="0.4">
      <c r="A4" s="27" t="s">
        <v>103</v>
      </c>
    </row>
    <row r="5" spans="1:8" x14ac:dyDescent="0.4">
      <c r="A5" s="359" t="s">
        <v>1307</v>
      </c>
    </row>
    <row r="6" spans="1:8" x14ac:dyDescent="0.4">
      <c r="A6" s="359"/>
    </row>
    <row r="7" spans="1:8" x14ac:dyDescent="0.4">
      <c r="A7" s="3" t="s">
        <v>376</v>
      </c>
      <c r="D7" s="3"/>
    </row>
    <row r="8" spans="1:8" x14ac:dyDescent="0.4">
      <c r="A8" s="109">
        <v>1</v>
      </c>
      <c r="B8" s="35">
        <v>0.1</v>
      </c>
      <c r="C8" s="35">
        <v>0.5</v>
      </c>
      <c r="D8" s="35">
        <v>3.8</v>
      </c>
      <c r="E8" s="35">
        <v>1.8</v>
      </c>
      <c r="F8" s="35">
        <v>8</v>
      </c>
      <c r="G8" s="36">
        <v>164</v>
      </c>
    </row>
    <row r="9" spans="1:8" x14ac:dyDescent="0.4">
      <c r="A9" s="86">
        <v>2</v>
      </c>
      <c r="B9" s="38">
        <v>0.1</v>
      </c>
      <c r="C9" s="38">
        <v>0</v>
      </c>
      <c r="D9" s="38">
        <v>4.5</v>
      </c>
      <c r="E9" s="38">
        <v>4.0999999999999996</v>
      </c>
      <c r="F9" s="38">
        <v>8.4</v>
      </c>
      <c r="G9" s="39">
        <v>173</v>
      </c>
    </row>
    <row r="10" spans="1:8" x14ac:dyDescent="0.4">
      <c r="A10" s="86">
        <v>3</v>
      </c>
      <c r="B10" s="38">
        <v>0</v>
      </c>
      <c r="C10" s="38">
        <v>0</v>
      </c>
      <c r="D10" s="38">
        <v>3.6</v>
      </c>
      <c r="E10" s="38">
        <v>2.9</v>
      </c>
      <c r="F10" s="38">
        <v>7.4</v>
      </c>
      <c r="G10" s="39">
        <v>493</v>
      </c>
    </row>
    <row r="11" spans="1:8" x14ac:dyDescent="0.4">
      <c r="A11" s="86">
        <v>4</v>
      </c>
      <c r="B11" s="38">
        <v>0</v>
      </c>
      <c r="C11" s="38">
        <v>0</v>
      </c>
      <c r="D11" s="38">
        <v>4.7</v>
      </c>
      <c r="E11" s="38">
        <v>-0.5</v>
      </c>
      <c r="F11" s="38">
        <v>7.8</v>
      </c>
      <c r="G11" s="39">
        <v>590</v>
      </c>
    </row>
    <row r="12" spans="1:8" x14ac:dyDescent="0.4">
      <c r="A12" s="86">
        <v>5</v>
      </c>
      <c r="B12" s="38">
        <v>0</v>
      </c>
      <c r="C12" s="38">
        <v>0</v>
      </c>
      <c r="D12" s="38">
        <v>6.6</v>
      </c>
      <c r="E12" s="38">
        <v>4.8</v>
      </c>
      <c r="F12" s="38">
        <v>9.3000000000000007</v>
      </c>
      <c r="G12" s="39">
        <v>482</v>
      </c>
    </row>
    <row r="13" spans="1:8" x14ac:dyDescent="0.4">
      <c r="A13" s="86">
        <v>6</v>
      </c>
      <c r="B13" s="38">
        <v>0</v>
      </c>
      <c r="C13" s="38">
        <v>0</v>
      </c>
      <c r="D13" s="38">
        <v>5.0999999999999996</v>
      </c>
      <c r="E13" s="38">
        <v>1.6</v>
      </c>
      <c r="F13" s="38">
        <v>8.8000000000000007</v>
      </c>
      <c r="G13" s="39">
        <v>544</v>
      </c>
    </row>
    <row r="14" spans="1:8" x14ac:dyDescent="0.4">
      <c r="A14" s="86">
        <v>7</v>
      </c>
      <c r="B14" s="38">
        <v>0.1</v>
      </c>
      <c r="C14" s="38">
        <v>0</v>
      </c>
      <c r="D14" s="38">
        <v>5</v>
      </c>
      <c r="E14" s="38">
        <v>3.6</v>
      </c>
      <c r="F14" s="38">
        <v>8.6999999999999993</v>
      </c>
      <c r="G14" s="39">
        <v>139</v>
      </c>
    </row>
    <row r="15" spans="1:8" x14ac:dyDescent="0.4">
      <c r="A15" s="86">
        <v>8</v>
      </c>
      <c r="B15" s="38">
        <v>0</v>
      </c>
      <c r="C15" s="38">
        <v>1</v>
      </c>
      <c r="D15" s="38">
        <v>3.4</v>
      </c>
      <c r="E15" s="38">
        <v>0.4</v>
      </c>
      <c r="F15" s="38">
        <v>7.9</v>
      </c>
      <c r="G15" s="39">
        <v>198</v>
      </c>
    </row>
    <row r="16" spans="1:8" x14ac:dyDescent="0.4">
      <c r="A16" s="86">
        <v>9</v>
      </c>
      <c r="B16" s="38">
        <v>0.1</v>
      </c>
      <c r="C16" s="38">
        <v>5.5</v>
      </c>
      <c r="D16" s="38">
        <v>5</v>
      </c>
      <c r="E16" s="38">
        <v>4.5999999999999996</v>
      </c>
      <c r="F16" s="38">
        <v>8.5</v>
      </c>
      <c r="G16" s="39">
        <v>78</v>
      </c>
    </row>
    <row r="17" spans="1:7" x14ac:dyDescent="0.4">
      <c r="A17" s="87">
        <v>10</v>
      </c>
      <c r="B17" s="88">
        <v>0.4</v>
      </c>
      <c r="C17" s="88">
        <v>0</v>
      </c>
      <c r="D17" s="88">
        <v>3.6</v>
      </c>
      <c r="E17" s="88">
        <v>3.2</v>
      </c>
      <c r="F17" s="88">
        <v>6.9</v>
      </c>
      <c r="G17" s="84">
        <v>147</v>
      </c>
    </row>
    <row r="19" spans="1:7" x14ac:dyDescent="0.4">
      <c r="A19" t="s">
        <v>1521</v>
      </c>
    </row>
    <row r="20" spans="1:7" x14ac:dyDescent="0.4">
      <c r="B20" t="s">
        <v>1383</v>
      </c>
    </row>
    <row r="21" spans="1:7" x14ac:dyDescent="0.4">
      <c r="C21" t="s">
        <v>377</v>
      </c>
    </row>
    <row r="22" spans="1:7" x14ac:dyDescent="0.4">
      <c r="D22" t="s">
        <v>378</v>
      </c>
    </row>
    <row r="23" spans="1:7" x14ac:dyDescent="0.4">
      <c r="E23" t="s">
        <v>379</v>
      </c>
    </row>
    <row r="24" spans="1:7" x14ac:dyDescent="0.4">
      <c r="F24" t="s">
        <v>380</v>
      </c>
    </row>
    <row r="25" spans="1:7" x14ac:dyDescent="0.4">
      <c r="G25" t="s">
        <v>1415</v>
      </c>
    </row>
    <row r="28" spans="1:7" x14ac:dyDescent="0.4">
      <c r="A28" t="s">
        <v>622</v>
      </c>
    </row>
  </sheetData>
  <sheetProtection selectLockedCells="1" selectUnlockedCells="1"/>
  <pageMargins left="0.78749999999999998" right="0.78749999999999998" top="0.98402777777777772" bottom="0.98402777777777772" header="0.51180555555555551" footer="0.51180555555555551"/>
  <pageSetup paperSize="9" firstPageNumber="0"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8000"/>
  </sheetPr>
  <dimension ref="A1:H42"/>
  <sheetViews>
    <sheetView zoomScale="130" zoomScaleNormal="130" workbookViewId="0">
      <selection activeCell="D9" sqref="D9"/>
    </sheetView>
  </sheetViews>
  <sheetFormatPr baseColWidth="10" defaultRowHeight="12.3" x14ac:dyDescent="0.4"/>
  <cols>
    <col min="1" max="1" width="44.109375" customWidth="1"/>
    <col min="2" max="2" width="20" customWidth="1"/>
    <col min="4" max="4" width="30.5546875" customWidth="1"/>
    <col min="6" max="6" width="16.109375" customWidth="1"/>
  </cols>
  <sheetData>
    <row r="1" spans="1:8" x14ac:dyDescent="0.4">
      <c r="A1" s="3" t="s">
        <v>101</v>
      </c>
      <c r="B1" t="s">
        <v>107</v>
      </c>
      <c r="C1" t="s">
        <v>795</v>
      </c>
      <c r="F1" t="s">
        <v>0</v>
      </c>
      <c r="G1" s="29">
        <v>45790</v>
      </c>
      <c r="H1" t="s">
        <v>783</v>
      </c>
    </row>
    <row r="2" spans="1:8" x14ac:dyDescent="0.4">
      <c r="A2" s="3" t="s">
        <v>102</v>
      </c>
      <c r="B2" t="s">
        <v>108</v>
      </c>
    </row>
    <row r="3" spans="1:8" x14ac:dyDescent="0.4">
      <c r="A3" s="27" t="s">
        <v>103</v>
      </c>
    </row>
    <row r="4" spans="1:8" x14ac:dyDescent="0.4">
      <c r="A4" s="359" t="s">
        <v>1307</v>
      </c>
    </row>
    <row r="5" spans="1:8" ht="12.6" thickBot="1" x14ac:dyDescent="0.45">
      <c r="A5" s="3" t="s">
        <v>104</v>
      </c>
      <c r="D5" s="3" t="s">
        <v>105</v>
      </c>
    </row>
    <row r="6" spans="1:8" x14ac:dyDescent="0.4">
      <c r="A6" s="331">
        <v>20250325</v>
      </c>
      <c r="B6" s="332"/>
      <c r="C6" s="333"/>
      <c r="D6" t="s">
        <v>1140</v>
      </c>
    </row>
    <row r="7" spans="1:8" x14ac:dyDescent="0.4">
      <c r="A7" s="334" t="s">
        <v>957</v>
      </c>
      <c r="B7" s="175">
        <v>47</v>
      </c>
      <c r="C7" s="335"/>
      <c r="D7" t="s">
        <v>109</v>
      </c>
    </row>
    <row r="8" spans="1:8" x14ac:dyDescent="0.4">
      <c r="A8" s="334" t="s">
        <v>1522</v>
      </c>
      <c r="B8" s="175">
        <v>350</v>
      </c>
      <c r="C8" s="335"/>
      <c r="D8" t="s">
        <v>1523</v>
      </c>
    </row>
    <row r="9" spans="1:8" x14ac:dyDescent="0.4">
      <c r="A9" s="334" t="s">
        <v>958</v>
      </c>
      <c r="B9" s="176" t="s">
        <v>954</v>
      </c>
      <c r="C9" s="335"/>
      <c r="D9" t="s">
        <v>110</v>
      </c>
    </row>
    <row r="10" spans="1:8" x14ac:dyDescent="0.4">
      <c r="A10" s="334" t="s">
        <v>959</v>
      </c>
      <c r="B10" s="176" t="s">
        <v>111</v>
      </c>
      <c r="C10" s="335"/>
      <c r="D10" t="s">
        <v>112</v>
      </c>
    </row>
    <row r="11" spans="1:8" x14ac:dyDescent="0.4">
      <c r="A11" s="334" t="s">
        <v>960</v>
      </c>
      <c r="B11" s="232" t="s">
        <v>668</v>
      </c>
      <c r="C11" s="335"/>
      <c r="D11" t="s">
        <v>640</v>
      </c>
      <c r="F11" t="s">
        <v>113</v>
      </c>
      <c r="G11" s="157" t="s">
        <v>1382</v>
      </c>
    </row>
    <row r="12" spans="1:8" x14ac:dyDescent="0.4">
      <c r="A12" s="334" t="s">
        <v>961</v>
      </c>
      <c r="B12" s="176" t="s">
        <v>114</v>
      </c>
      <c r="C12" s="335"/>
      <c r="D12" t="s">
        <v>1435</v>
      </c>
      <c r="F12" t="s">
        <v>1413</v>
      </c>
    </row>
    <row r="13" spans="1:8" x14ac:dyDescent="0.4">
      <c r="A13" s="334"/>
      <c r="B13" s="176"/>
      <c r="C13" s="335"/>
      <c r="F13" t="s">
        <v>1436</v>
      </c>
    </row>
    <row r="14" spans="1:8" x14ac:dyDescent="0.4">
      <c r="A14" s="334"/>
      <c r="B14" s="176"/>
      <c r="C14" s="335"/>
      <c r="F14" t="s">
        <v>1437</v>
      </c>
    </row>
    <row r="15" spans="1:8" x14ac:dyDescent="0.4">
      <c r="A15" s="334" t="s">
        <v>962</v>
      </c>
      <c r="B15" s="176" t="s">
        <v>955</v>
      </c>
      <c r="C15" s="335"/>
      <c r="D15" t="s">
        <v>1486</v>
      </c>
    </row>
    <row r="16" spans="1:8" x14ac:dyDescent="0.4">
      <c r="A16" s="334" t="s">
        <v>1484</v>
      </c>
      <c r="B16" s="176" t="s">
        <v>528</v>
      </c>
      <c r="C16" s="335"/>
      <c r="D16" t="s">
        <v>1485</v>
      </c>
    </row>
    <row r="17" spans="1:4" x14ac:dyDescent="0.4">
      <c r="A17" s="334" t="s">
        <v>963</v>
      </c>
      <c r="B17" s="176" t="s">
        <v>956</v>
      </c>
      <c r="C17" s="335"/>
      <c r="D17" t="s">
        <v>115</v>
      </c>
    </row>
    <row r="18" spans="1:4" x14ac:dyDescent="0.4">
      <c r="A18" s="334" t="s">
        <v>1181</v>
      </c>
      <c r="B18" s="176">
        <v>4</v>
      </c>
      <c r="C18" s="335">
        <v>4</v>
      </c>
      <c r="D18" s="248" t="s">
        <v>1182</v>
      </c>
    </row>
    <row r="19" spans="1:4" x14ac:dyDescent="0.4">
      <c r="A19" s="334" t="s">
        <v>1192</v>
      </c>
      <c r="B19" s="176">
        <v>7</v>
      </c>
      <c r="C19" s="335">
        <v>7</v>
      </c>
      <c r="D19" s="248" t="s">
        <v>1183</v>
      </c>
    </row>
    <row r="20" spans="1:4" x14ac:dyDescent="0.4">
      <c r="A20" s="334" t="s">
        <v>1184</v>
      </c>
      <c r="B20" s="176">
        <v>5000</v>
      </c>
      <c r="C20" s="335"/>
      <c r="D20" s="248" t="s">
        <v>1185</v>
      </c>
    </row>
    <row r="21" spans="1:4" x14ac:dyDescent="0.4">
      <c r="A21" s="334"/>
      <c r="B21" s="176"/>
      <c r="C21" s="335"/>
      <c r="D21" s="248" t="s">
        <v>1186</v>
      </c>
    </row>
    <row r="22" spans="1:4" x14ac:dyDescent="0.4">
      <c r="A22" s="336"/>
      <c r="B22" s="176"/>
      <c r="C22" s="335"/>
      <c r="D22" s="85" t="s">
        <v>619</v>
      </c>
    </row>
    <row r="23" spans="1:4" x14ac:dyDescent="0.4">
      <c r="A23" s="336"/>
      <c r="B23" s="176"/>
      <c r="C23" s="335"/>
      <c r="D23" s="85" t="s">
        <v>1202</v>
      </c>
    </row>
    <row r="24" spans="1:4" ht="17.7" x14ac:dyDescent="0.6">
      <c r="A24" s="337" t="s">
        <v>964</v>
      </c>
      <c r="B24" s="176"/>
      <c r="C24" s="335"/>
      <c r="D24" s="231" t="s">
        <v>667</v>
      </c>
    </row>
    <row r="25" spans="1:4" x14ac:dyDescent="0.4">
      <c r="A25" s="338" t="s">
        <v>116</v>
      </c>
      <c r="B25" s="176"/>
      <c r="C25" s="335"/>
      <c r="D25" t="s">
        <v>117</v>
      </c>
    </row>
    <row r="26" spans="1:4" x14ac:dyDescent="0.4">
      <c r="A26" s="339" t="s">
        <v>118</v>
      </c>
      <c r="B26" s="177" t="s">
        <v>119</v>
      </c>
      <c r="C26" s="340" t="s">
        <v>272</v>
      </c>
      <c r="D26" t="s">
        <v>642</v>
      </c>
    </row>
    <row r="27" spans="1:4" x14ac:dyDescent="0.4">
      <c r="A27" s="339" t="s">
        <v>118</v>
      </c>
      <c r="B27" s="177" t="s">
        <v>641</v>
      </c>
      <c r="C27" s="341"/>
      <c r="D27" t="s">
        <v>643</v>
      </c>
    </row>
    <row r="28" spans="1:4" ht="14.1" thickBot="1" x14ac:dyDescent="0.45">
      <c r="A28" s="342" t="s">
        <v>120</v>
      </c>
      <c r="B28" s="343"/>
      <c r="C28" s="344"/>
      <c r="D28" t="s">
        <v>121</v>
      </c>
    </row>
    <row r="30" spans="1:4" x14ac:dyDescent="0.4">
      <c r="A30" s="33" t="s">
        <v>122</v>
      </c>
    </row>
    <row r="31" spans="1:4" x14ac:dyDescent="0.4">
      <c r="A31" s="28" t="s">
        <v>123</v>
      </c>
    </row>
    <row r="33" spans="1:4" x14ac:dyDescent="0.4">
      <c r="A33" t="s">
        <v>796</v>
      </c>
    </row>
    <row r="34" spans="1:4" x14ac:dyDescent="0.4">
      <c r="A34" t="s">
        <v>798</v>
      </c>
      <c r="C34" t="s">
        <v>799</v>
      </c>
    </row>
    <row r="35" spans="1:4" x14ac:dyDescent="0.4">
      <c r="A35" t="s">
        <v>797</v>
      </c>
      <c r="C35" t="s">
        <v>800</v>
      </c>
    </row>
    <row r="37" spans="1:4" x14ac:dyDescent="0.4">
      <c r="A37" t="s">
        <v>875</v>
      </c>
    </row>
    <row r="39" spans="1:4" x14ac:dyDescent="0.4">
      <c r="A39" t="s">
        <v>1199</v>
      </c>
    </row>
    <row r="40" spans="1:4" x14ac:dyDescent="0.4">
      <c r="A40" t="s">
        <v>1200</v>
      </c>
    </row>
    <row r="41" spans="1:4" x14ac:dyDescent="0.4">
      <c r="A41" t="s">
        <v>1201</v>
      </c>
    </row>
    <row r="42" spans="1:4" x14ac:dyDescent="0.4">
      <c r="D42" t="s">
        <v>1203</v>
      </c>
    </row>
  </sheetData>
  <sheetProtection selectLockedCells="1" selectUnlockedCells="1"/>
  <pageMargins left="0.78749999999999998" right="0.78749999999999998" top="1.0527777777777778" bottom="1.0527777777777778" header="0.78749999999999998" footer="0.78749999999999998"/>
  <pageSetup paperSize="9" firstPageNumber="0" orientation="portrait" horizontalDpi="300" verticalDpi="300" r:id="rId1"/>
  <headerFooter alignWithMargins="0">
    <oddHeader>&amp;C&amp;"Times New Roman,Normal"&amp;12&amp;A</oddHeader>
    <oddFooter>&amp;C&amp;"Times New Roman,Normal"&amp;12Page &amp;P</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008000"/>
  </sheetPr>
  <dimension ref="A1:V84"/>
  <sheetViews>
    <sheetView workbookViewId="0">
      <selection activeCell="F23" sqref="F23"/>
    </sheetView>
  </sheetViews>
  <sheetFormatPr baseColWidth="10" defaultRowHeight="12.3" x14ac:dyDescent="0.4"/>
  <cols>
    <col min="1" max="1" width="14.77734375" customWidth="1"/>
    <col min="2" max="2" width="25.33203125" customWidth="1"/>
    <col min="3" max="3" width="15" customWidth="1"/>
    <col min="4" max="4" width="16.77734375" customWidth="1"/>
    <col min="5" max="5" width="4.77734375" customWidth="1"/>
    <col min="6" max="6" width="3.77734375" customWidth="1"/>
    <col min="7" max="7" width="11.109375" bestFit="1" customWidth="1"/>
    <col min="8" max="8" width="10.5546875" bestFit="1" customWidth="1"/>
    <col min="9" max="9" width="7.5546875" customWidth="1"/>
    <col min="10" max="10" width="10.109375" customWidth="1"/>
    <col min="11" max="11" width="6.5546875" customWidth="1"/>
    <col min="12" max="12" width="9.109375" customWidth="1"/>
    <col min="13" max="13" width="11" bestFit="1" customWidth="1"/>
    <col min="14" max="15" width="11.5546875" bestFit="1" customWidth="1"/>
    <col min="16" max="16" width="9.33203125" customWidth="1"/>
    <col min="17" max="17" width="10.5546875" bestFit="1" customWidth="1"/>
    <col min="18" max="18" width="10" customWidth="1"/>
    <col min="19" max="19" width="7.5546875" customWidth="1"/>
    <col min="20" max="20" width="5.5546875" customWidth="1"/>
    <col min="21" max="21" width="4.5546875" customWidth="1"/>
    <col min="22" max="22" width="4.33203125" customWidth="1"/>
  </cols>
  <sheetData>
    <row r="1" spans="1:22" x14ac:dyDescent="0.4">
      <c r="A1" s="3" t="s">
        <v>101</v>
      </c>
      <c r="B1" t="s">
        <v>107</v>
      </c>
      <c r="F1" t="s">
        <v>0</v>
      </c>
      <c r="G1" s="34">
        <v>43193</v>
      </c>
      <c r="H1" t="s">
        <v>783</v>
      </c>
    </row>
    <row r="2" spans="1:22" x14ac:dyDescent="0.4">
      <c r="A2" s="3" t="s">
        <v>102</v>
      </c>
      <c r="B2" t="s">
        <v>977</v>
      </c>
    </row>
    <row r="3" spans="1:22" x14ac:dyDescent="0.4">
      <c r="A3" s="3" t="s">
        <v>127</v>
      </c>
      <c r="B3" t="s">
        <v>978</v>
      </c>
    </row>
    <row r="4" spans="1:22" x14ac:dyDescent="0.4">
      <c r="A4" s="27" t="s">
        <v>1114</v>
      </c>
    </row>
    <row r="5" spans="1:22" x14ac:dyDescent="0.4">
      <c r="A5" s="359" t="s">
        <v>1307</v>
      </c>
    </row>
    <row r="6" spans="1:22" x14ac:dyDescent="0.4">
      <c r="A6" s="3" t="s">
        <v>988</v>
      </c>
    </row>
    <row r="7" spans="1:22" x14ac:dyDescent="0.4">
      <c r="A7" s="319">
        <v>20170718</v>
      </c>
      <c r="B7" s="155"/>
      <c r="C7" s="155"/>
      <c r="D7" s="155"/>
      <c r="E7" s="54" t="s">
        <v>1125</v>
      </c>
      <c r="F7" t="s">
        <v>1140</v>
      </c>
      <c r="G7" s="54"/>
      <c r="H7" s="54"/>
      <c r="I7" s="54"/>
      <c r="J7" s="54"/>
      <c r="K7" s="54"/>
      <c r="L7" s="54"/>
      <c r="M7" s="54"/>
      <c r="N7" s="54"/>
      <c r="O7" s="54"/>
      <c r="P7" s="54"/>
      <c r="Q7" s="54"/>
      <c r="R7" s="54"/>
      <c r="S7" s="54"/>
      <c r="T7" s="54"/>
      <c r="U7" s="54"/>
      <c r="V7" s="54"/>
    </row>
    <row r="8" spans="1:22" x14ac:dyDescent="0.4">
      <c r="A8" s="155"/>
      <c r="B8" s="155"/>
      <c r="C8" s="155"/>
      <c r="D8" s="155"/>
      <c r="E8" s="54"/>
      <c r="O8" s="54"/>
      <c r="P8" s="54"/>
      <c r="Q8" s="54"/>
      <c r="R8" s="54"/>
      <c r="S8" s="54"/>
      <c r="T8" s="54"/>
      <c r="U8" s="54"/>
      <c r="V8" s="54"/>
    </row>
    <row r="9" spans="1:22" x14ac:dyDescent="0.4">
      <c r="A9" s="284" t="s">
        <v>1110</v>
      </c>
      <c r="B9" s="284"/>
      <c r="C9" s="155"/>
      <c r="D9" s="155"/>
      <c r="E9" s="54"/>
      <c r="F9" t="s">
        <v>1118</v>
      </c>
      <c r="O9" s="54"/>
      <c r="P9" s="54"/>
      <c r="Q9" s="54"/>
      <c r="R9" s="54"/>
      <c r="S9" s="54"/>
      <c r="T9" s="54"/>
      <c r="U9" s="54"/>
      <c r="V9" s="54"/>
    </row>
    <row r="10" spans="1:22" x14ac:dyDescent="0.4">
      <c r="A10" s="284"/>
      <c r="B10" s="284"/>
      <c r="C10" s="155"/>
      <c r="D10" s="155"/>
      <c r="E10" s="54"/>
      <c r="F10" t="s">
        <v>1119</v>
      </c>
      <c r="O10" s="54"/>
      <c r="P10" s="54"/>
      <c r="Q10" s="54"/>
      <c r="R10" s="54"/>
      <c r="S10" s="54"/>
      <c r="T10" s="54"/>
      <c r="U10" s="54"/>
      <c r="V10" s="54"/>
    </row>
    <row r="11" spans="1:22" x14ac:dyDescent="0.4">
      <c r="A11" s="284" t="s">
        <v>979</v>
      </c>
      <c r="B11" s="284" t="s">
        <v>980</v>
      </c>
      <c r="C11" s="155"/>
      <c r="D11" s="155"/>
      <c r="E11" s="54"/>
      <c r="F11" t="s">
        <v>1120</v>
      </c>
      <c r="O11" s="54"/>
      <c r="P11" s="54"/>
      <c r="Q11" s="54"/>
      <c r="R11" s="54"/>
      <c r="S11" s="54"/>
      <c r="T11" s="54"/>
      <c r="U11" s="54"/>
      <c r="V11" s="54"/>
    </row>
    <row r="12" spans="1:22" x14ac:dyDescent="0.4">
      <c r="A12" s="284" t="s">
        <v>981</v>
      </c>
      <c r="B12" s="155">
        <v>5</v>
      </c>
      <c r="C12" s="155"/>
      <c r="D12" s="155"/>
      <c r="E12" s="54"/>
      <c r="F12" t="s">
        <v>1121</v>
      </c>
      <c r="O12" s="54"/>
      <c r="P12" s="54"/>
      <c r="Q12" s="54"/>
      <c r="R12" s="54"/>
      <c r="S12" s="54"/>
      <c r="T12" s="54"/>
      <c r="U12" s="54"/>
      <c r="V12" s="54"/>
    </row>
    <row r="13" spans="1:22" x14ac:dyDescent="0.4">
      <c r="A13" s="284" t="s">
        <v>982</v>
      </c>
      <c r="B13" s="155">
        <v>5</v>
      </c>
      <c r="C13" s="155"/>
      <c r="D13" s="155"/>
      <c r="E13" s="54"/>
      <c r="F13" t="s">
        <v>1123</v>
      </c>
      <c r="O13" s="54"/>
      <c r="P13" s="54"/>
      <c r="Q13" s="54"/>
      <c r="R13" s="54"/>
      <c r="S13" s="54"/>
      <c r="T13" s="54"/>
      <c r="U13" s="54"/>
      <c r="V13" s="54"/>
    </row>
    <row r="14" spans="1:22" x14ac:dyDescent="0.4">
      <c r="A14" s="155"/>
      <c r="B14" s="155"/>
      <c r="C14" s="155"/>
      <c r="D14" s="155"/>
      <c r="E14" s="54"/>
      <c r="F14" t="s">
        <v>1124</v>
      </c>
      <c r="O14" s="54"/>
      <c r="P14" s="54"/>
      <c r="Q14" s="54"/>
      <c r="R14" s="54"/>
      <c r="S14" s="54"/>
      <c r="T14" s="54"/>
      <c r="U14" s="54"/>
      <c r="V14" s="54"/>
    </row>
    <row r="15" spans="1:22" x14ac:dyDescent="0.4">
      <c r="A15" s="284" t="s">
        <v>983</v>
      </c>
      <c r="B15" s="284" t="s">
        <v>979</v>
      </c>
      <c r="C15" s="284" t="s">
        <v>984</v>
      </c>
      <c r="D15" s="284" t="s">
        <v>985</v>
      </c>
      <c r="E15" s="54"/>
      <c r="P15" s="54"/>
      <c r="Q15" s="54"/>
      <c r="R15" s="54"/>
      <c r="S15" s="54"/>
      <c r="T15" s="54"/>
      <c r="U15" s="54"/>
      <c r="V15" s="54"/>
    </row>
    <row r="16" spans="1:22" x14ac:dyDescent="0.4">
      <c r="A16" s="155" t="s">
        <v>271</v>
      </c>
      <c r="B16" s="155" t="s">
        <v>271</v>
      </c>
      <c r="C16" s="155">
        <v>0</v>
      </c>
      <c r="D16" s="155">
        <v>0</v>
      </c>
      <c r="E16" s="54"/>
      <c r="P16" s="54"/>
      <c r="Q16" s="54"/>
      <c r="R16" s="54"/>
      <c r="S16" s="54"/>
      <c r="T16" s="54"/>
      <c r="U16" s="54"/>
      <c r="V16" s="54"/>
    </row>
    <row r="17" spans="1:22" x14ac:dyDescent="0.4">
      <c r="A17" s="155" t="s">
        <v>271</v>
      </c>
      <c r="B17" s="155" t="s">
        <v>271</v>
      </c>
      <c r="C17" s="155">
        <v>1</v>
      </c>
      <c r="D17" s="155">
        <v>0.5</v>
      </c>
      <c r="E17" s="54"/>
      <c r="F17" t="s">
        <v>1122</v>
      </c>
      <c r="P17" s="54"/>
      <c r="Q17" s="54"/>
      <c r="R17" s="54"/>
      <c r="S17" s="54"/>
      <c r="T17" s="54"/>
      <c r="U17" s="54"/>
      <c r="V17" s="54"/>
    </row>
    <row r="18" spans="1:22" x14ac:dyDescent="0.4">
      <c r="A18" s="155" t="s">
        <v>271</v>
      </c>
      <c r="B18" s="155" t="s">
        <v>271</v>
      </c>
      <c r="C18" s="155">
        <v>2</v>
      </c>
      <c r="D18" s="155">
        <v>0.7</v>
      </c>
      <c r="E18" s="54"/>
      <c r="G18" t="s">
        <v>1126</v>
      </c>
      <c r="P18" s="54"/>
      <c r="Q18" s="54"/>
      <c r="R18" s="54"/>
      <c r="S18" s="54"/>
      <c r="T18" s="54"/>
      <c r="U18" s="54"/>
      <c r="V18" s="54"/>
    </row>
    <row r="19" spans="1:22" x14ac:dyDescent="0.4">
      <c r="A19" s="155" t="s">
        <v>271</v>
      </c>
      <c r="B19" s="155" t="s">
        <v>271</v>
      </c>
      <c r="C19" s="155">
        <v>3</v>
      </c>
      <c r="D19" s="155">
        <v>0.99</v>
      </c>
      <c r="E19" s="54"/>
      <c r="G19" s="90" t="s">
        <v>1127</v>
      </c>
      <c r="P19" s="54"/>
      <c r="Q19" s="54"/>
      <c r="R19" s="54"/>
      <c r="S19" s="54"/>
      <c r="T19" s="54"/>
      <c r="U19" s="54"/>
      <c r="V19" s="54"/>
    </row>
    <row r="20" spans="1:22" x14ac:dyDescent="0.4">
      <c r="A20" s="284" t="s">
        <v>272</v>
      </c>
      <c r="B20" s="284"/>
      <c r="C20" s="155"/>
      <c r="D20" s="155"/>
      <c r="E20" s="54"/>
      <c r="G20" s="54" t="s">
        <v>1001</v>
      </c>
      <c r="P20" s="54"/>
      <c r="Q20" s="54"/>
      <c r="R20" s="54"/>
      <c r="S20" s="54"/>
      <c r="T20" s="54"/>
      <c r="U20" s="54"/>
      <c r="V20" s="54"/>
    </row>
    <row r="21" spans="1:22" x14ac:dyDescent="0.4">
      <c r="A21" s="284"/>
      <c r="B21" s="284"/>
      <c r="C21" s="155"/>
      <c r="D21" s="155"/>
      <c r="E21" s="54"/>
      <c r="G21" s="54" t="s">
        <v>1002</v>
      </c>
      <c r="P21" s="54"/>
      <c r="Q21" s="54"/>
      <c r="R21" s="54"/>
      <c r="S21" s="54"/>
      <c r="T21" s="54"/>
      <c r="U21" s="54"/>
      <c r="V21" s="54"/>
    </row>
    <row r="22" spans="1:22" x14ac:dyDescent="0.4">
      <c r="A22" s="284" t="s">
        <v>1111</v>
      </c>
      <c r="B22" s="284"/>
      <c r="C22" s="155"/>
      <c r="D22" s="155"/>
      <c r="E22" s="54"/>
      <c r="G22" s="90" t="s">
        <v>1128</v>
      </c>
      <c r="P22" s="54"/>
      <c r="Q22" s="54"/>
      <c r="R22" s="54"/>
      <c r="S22" s="54"/>
      <c r="T22" s="54"/>
      <c r="U22" s="54"/>
      <c r="V22" s="54"/>
    </row>
    <row r="23" spans="1:22" x14ac:dyDescent="0.4">
      <c r="A23" s="284" t="s">
        <v>1117</v>
      </c>
      <c r="B23" s="284"/>
      <c r="C23" s="155"/>
      <c r="D23" s="155"/>
      <c r="E23" s="54"/>
      <c r="G23" t="s">
        <v>989</v>
      </c>
      <c r="H23" s="54"/>
      <c r="P23" s="54"/>
      <c r="Q23" s="54"/>
      <c r="R23" s="54"/>
      <c r="S23" s="54"/>
      <c r="T23" s="54"/>
      <c r="U23" s="54"/>
      <c r="V23" s="54"/>
    </row>
    <row r="24" spans="1:22" x14ac:dyDescent="0.4">
      <c r="A24" s="155"/>
      <c r="B24" s="155"/>
      <c r="C24" s="155"/>
      <c r="D24" s="155"/>
      <c r="E24" s="54"/>
      <c r="G24" s="286" t="s">
        <v>1197</v>
      </c>
      <c r="H24" s="54"/>
      <c r="P24" s="54"/>
      <c r="Q24" s="54"/>
      <c r="R24" s="54"/>
      <c r="S24" s="54"/>
      <c r="T24" s="54"/>
      <c r="U24" s="54"/>
      <c r="V24" s="54"/>
    </row>
    <row r="25" spans="1:22" x14ac:dyDescent="0.4">
      <c r="A25" s="284" t="s">
        <v>979</v>
      </c>
      <c r="B25" s="284" t="s">
        <v>980</v>
      </c>
      <c r="C25" s="155"/>
      <c r="D25" s="155"/>
      <c r="E25" s="54"/>
      <c r="G25" t="s">
        <v>1000</v>
      </c>
      <c r="H25" s="54"/>
      <c r="I25" s="54"/>
      <c r="J25" s="54"/>
      <c r="K25" s="54"/>
      <c r="L25" s="54"/>
      <c r="M25" s="54"/>
      <c r="P25" s="54"/>
      <c r="Q25" s="54"/>
      <c r="R25" s="54"/>
      <c r="S25" s="54"/>
      <c r="T25" s="54"/>
      <c r="U25" s="54"/>
      <c r="V25" s="54"/>
    </row>
    <row r="26" spans="1:22" x14ac:dyDescent="0.4">
      <c r="A26" s="284" t="s">
        <v>981</v>
      </c>
      <c r="B26" s="155">
        <v>7</v>
      </c>
      <c r="C26" s="155"/>
      <c r="D26" s="155"/>
      <c r="E26" s="54"/>
      <c r="G26" s="346" t="s">
        <v>1198</v>
      </c>
      <c r="H26" s="54"/>
      <c r="I26" s="54"/>
      <c r="J26" s="54"/>
      <c r="K26" s="54"/>
      <c r="L26" s="54"/>
      <c r="M26" s="54"/>
      <c r="P26" s="54"/>
      <c r="Q26" s="54"/>
      <c r="R26" s="54"/>
      <c r="S26" s="54"/>
      <c r="T26" s="54"/>
      <c r="U26" s="54"/>
      <c r="V26" s="54"/>
    </row>
    <row r="27" spans="1:22" x14ac:dyDescent="0.4">
      <c r="A27" s="284" t="s">
        <v>982</v>
      </c>
      <c r="B27" s="155">
        <v>7</v>
      </c>
      <c r="C27" s="155"/>
      <c r="D27" s="155"/>
      <c r="E27" s="54"/>
      <c r="G27" t="s">
        <v>999</v>
      </c>
      <c r="H27" s="54"/>
      <c r="I27" s="54"/>
      <c r="J27" s="54"/>
      <c r="K27" s="54"/>
      <c r="L27" s="54"/>
      <c r="M27" s="54"/>
      <c r="P27" s="54"/>
      <c r="Q27" s="54"/>
      <c r="R27" s="54"/>
      <c r="S27" s="54"/>
      <c r="T27" s="54"/>
      <c r="U27" s="54"/>
      <c r="V27" s="54"/>
    </row>
    <row r="28" spans="1:22" x14ac:dyDescent="0.4">
      <c r="A28" s="155"/>
      <c r="B28" s="155"/>
      <c r="C28" s="155"/>
      <c r="D28" s="155"/>
      <c r="E28" s="54"/>
      <c r="G28" t="s">
        <v>990</v>
      </c>
      <c r="H28" s="54"/>
      <c r="I28" s="54"/>
      <c r="J28" s="54"/>
      <c r="K28" s="54"/>
      <c r="L28" s="54"/>
      <c r="M28" s="54"/>
      <c r="P28" s="54"/>
      <c r="Q28" s="54"/>
      <c r="R28" s="54"/>
      <c r="S28" s="54"/>
      <c r="T28" s="54"/>
      <c r="U28" s="54"/>
      <c r="V28" s="54"/>
    </row>
    <row r="29" spans="1:22" x14ac:dyDescent="0.4">
      <c r="A29" s="284" t="s">
        <v>983</v>
      </c>
      <c r="B29" s="284" t="s">
        <v>979</v>
      </c>
      <c r="C29" s="284" t="s">
        <v>984</v>
      </c>
      <c r="D29" s="284" t="s">
        <v>985</v>
      </c>
      <c r="E29" s="90"/>
      <c r="F29" s="54"/>
      <c r="G29" t="s">
        <v>991</v>
      </c>
      <c r="H29" s="54"/>
      <c r="I29" s="54"/>
      <c r="J29" s="54"/>
      <c r="K29" s="54"/>
      <c r="L29" s="54"/>
      <c r="M29" s="54"/>
      <c r="P29" s="54"/>
      <c r="Q29" s="54"/>
      <c r="R29" s="54"/>
      <c r="S29" s="54"/>
      <c r="T29" s="54"/>
      <c r="U29" s="54"/>
      <c r="V29" s="54"/>
    </row>
    <row r="30" spans="1:22" x14ac:dyDescent="0.4">
      <c r="A30" s="155" t="s">
        <v>987</v>
      </c>
      <c r="B30" s="155" t="s">
        <v>271</v>
      </c>
      <c r="C30" s="155">
        <v>0</v>
      </c>
      <c r="D30" s="155">
        <v>0.1</v>
      </c>
      <c r="E30" s="54"/>
      <c r="F30" s="90"/>
      <c r="G30" t="s">
        <v>992</v>
      </c>
      <c r="H30" s="54"/>
      <c r="I30" s="54"/>
      <c r="J30" s="54"/>
      <c r="K30" s="54"/>
      <c r="L30" s="54"/>
      <c r="M30" s="54"/>
      <c r="P30" s="54"/>
      <c r="Q30" s="54"/>
      <c r="R30" s="54"/>
      <c r="S30" s="54"/>
      <c r="T30" s="54"/>
      <c r="U30" s="54"/>
      <c r="V30" s="54"/>
    </row>
    <row r="31" spans="1:22" x14ac:dyDescent="0.4">
      <c r="A31" s="155" t="s">
        <v>1112</v>
      </c>
      <c r="B31" s="155" t="s">
        <v>271</v>
      </c>
      <c r="C31" s="155">
        <v>0</v>
      </c>
      <c r="D31" s="155">
        <v>0.05</v>
      </c>
      <c r="E31" s="54"/>
      <c r="F31" s="54"/>
      <c r="G31" t="s">
        <v>993</v>
      </c>
      <c r="H31" s="54"/>
      <c r="I31" s="54"/>
      <c r="J31" s="54"/>
      <c r="K31" s="54"/>
      <c r="L31" s="54"/>
      <c r="M31" s="54"/>
      <c r="P31" s="54"/>
      <c r="Q31" s="54"/>
      <c r="R31" s="54"/>
      <c r="S31" s="54"/>
      <c r="T31" s="54"/>
      <c r="U31" s="54"/>
      <c r="V31" s="54"/>
    </row>
    <row r="32" spans="1:22" x14ac:dyDescent="0.4">
      <c r="A32" s="155" t="s">
        <v>987</v>
      </c>
      <c r="B32" s="155" t="s">
        <v>271</v>
      </c>
      <c r="C32" s="155">
        <v>1</v>
      </c>
      <c r="D32" s="155">
        <v>0.2</v>
      </c>
      <c r="E32" s="54"/>
      <c r="G32" t="s">
        <v>994</v>
      </c>
      <c r="H32" s="54"/>
      <c r="I32" s="54"/>
      <c r="J32" s="54"/>
      <c r="K32" s="54"/>
      <c r="L32" s="54"/>
      <c r="M32" s="54"/>
      <c r="P32" s="54"/>
      <c r="Q32" s="54"/>
      <c r="R32" s="54"/>
      <c r="S32" s="54"/>
      <c r="T32" s="54"/>
      <c r="U32" s="54"/>
      <c r="V32" s="54"/>
    </row>
    <row r="33" spans="1:22" x14ac:dyDescent="0.4">
      <c r="A33" s="155" t="s">
        <v>1112</v>
      </c>
      <c r="B33" s="155" t="s">
        <v>271</v>
      </c>
      <c r="C33" s="155">
        <v>1</v>
      </c>
      <c r="D33" s="155">
        <v>0.3</v>
      </c>
      <c r="E33" s="54"/>
      <c r="G33" t="s">
        <v>995</v>
      </c>
      <c r="H33" s="54"/>
      <c r="I33" s="54"/>
      <c r="J33" s="54"/>
      <c r="K33" s="54"/>
      <c r="L33" s="54"/>
      <c r="M33" s="54"/>
      <c r="P33" s="54"/>
      <c r="Q33" s="54"/>
      <c r="R33" s="54"/>
      <c r="S33" s="54"/>
      <c r="T33" s="54"/>
      <c r="U33" s="54"/>
      <c r="V33" s="54"/>
    </row>
    <row r="34" spans="1:22" x14ac:dyDescent="0.4">
      <c r="A34" s="155" t="s">
        <v>987</v>
      </c>
      <c r="B34" s="155" t="s">
        <v>271</v>
      </c>
      <c r="C34" s="155">
        <v>2</v>
      </c>
      <c r="D34" s="155">
        <v>0.8</v>
      </c>
      <c r="E34" s="54"/>
      <c r="G34" t="s">
        <v>996</v>
      </c>
      <c r="H34" s="54"/>
      <c r="I34" s="54"/>
      <c r="J34" s="54"/>
      <c r="K34" s="54"/>
      <c r="L34" s="54"/>
      <c r="M34" s="54"/>
      <c r="P34" s="54"/>
      <c r="Q34" s="54"/>
      <c r="R34" s="54"/>
      <c r="S34" s="54"/>
      <c r="T34" s="54"/>
      <c r="U34" s="54"/>
      <c r="V34" s="54"/>
    </row>
    <row r="35" spans="1:22" x14ac:dyDescent="0.4">
      <c r="A35" s="155" t="s">
        <v>1112</v>
      </c>
      <c r="B35" s="155" t="s">
        <v>271</v>
      </c>
      <c r="C35" s="155">
        <v>2</v>
      </c>
      <c r="D35" s="155">
        <v>0.9</v>
      </c>
      <c r="E35" s="54"/>
      <c r="G35" t="s">
        <v>1129</v>
      </c>
      <c r="H35" s="54"/>
      <c r="I35" s="54"/>
      <c r="J35" s="54"/>
      <c r="K35" s="54"/>
      <c r="L35" s="54"/>
      <c r="M35" s="54"/>
      <c r="O35" s="54"/>
      <c r="P35" s="54"/>
      <c r="Q35" s="54"/>
      <c r="R35" s="54"/>
      <c r="S35" s="54"/>
      <c r="T35" s="54"/>
      <c r="U35" s="54"/>
      <c r="V35" s="54"/>
    </row>
    <row r="36" spans="1:22" x14ac:dyDescent="0.4">
      <c r="A36" s="284" t="s">
        <v>272</v>
      </c>
      <c r="B36" s="155"/>
      <c r="C36" s="155"/>
      <c r="D36" s="155"/>
      <c r="E36" s="54"/>
      <c r="F36" s="54" t="s">
        <v>1130</v>
      </c>
      <c r="H36" s="54"/>
      <c r="I36" s="54"/>
      <c r="J36" s="54"/>
      <c r="K36" s="54"/>
      <c r="L36" s="54"/>
      <c r="M36" s="54"/>
      <c r="N36" s="54"/>
      <c r="O36" s="54"/>
      <c r="P36" s="54"/>
      <c r="Q36" s="54"/>
      <c r="R36" s="54"/>
      <c r="S36" s="54"/>
      <c r="T36" s="54"/>
      <c r="U36" s="54"/>
      <c r="V36" s="54"/>
    </row>
    <row r="37" spans="1:22" x14ac:dyDescent="0.4">
      <c r="A37" s="155"/>
      <c r="B37" s="155"/>
      <c r="C37" s="155"/>
      <c r="D37" s="155"/>
      <c r="E37" s="54"/>
      <c r="H37" s="54"/>
      <c r="I37" s="54"/>
      <c r="J37" s="54"/>
      <c r="K37" s="54"/>
      <c r="L37" s="54"/>
      <c r="M37" s="54"/>
      <c r="N37" s="54"/>
      <c r="O37" s="54"/>
      <c r="P37" s="54"/>
      <c r="Q37" s="54"/>
      <c r="R37" s="54"/>
      <c r="S37" s="54"/>
      <c r="T37" s="54"/>
      <c r="U37" s="54"/>
      <c r="V37" s="54"/>
    </row>
    <row r="38" spans="1:22" x14ac:dyDescent="0.4">
      <c r="A38" s="155"/>
      <c r="B38" s="155"/>
      <c r="C38" s="155"/>
      <c r="D38" s="155"/>
      <c r="E38" s="54"/>
      <c r="F38" t="s">
        <v>37</v>
      </c>
      <c r="H38" s="54"/>
      <c r="I38" s="54"/>
      <c r="J38" s="54"/>
      <c r="K38" s="54"/>
      <c r="L38" s="54"/>
      <c r="M38" s="54"/>
      <c r="N38" s="54"/>
      <c r="O38" s="54"/>
      <c r="P38" s="54"/>
      <c r="Q38" s="54"/>
      <c r="R38" s="54"/>
      <c r="S38" s="54"/>
      <c r="T38" s="54"/>
      <c r="U38" s="54"/>
      <c r="V38" s="54"/>
    </row>
    <row r="39" spans="1:22" x14ac:dyDescent="0.4">
      <c r="A39" s="284" t="s">
        <v>1111</v>
      </c>
      <c r="B39" s="155"/>
      <c r="C39" s="155"/>
      <c r="D39" s="155"/>
      <c r="E39" s="54"/>
      <c r="G39" t="s">
        <v>1131</v>
      </c>
      <c r="H39" s="54"/>
      <c r="I39" s="54"/>
      <c r="J39" s="54"/>
      <c r="K39" s="54"/>
      <c r="L39" s="54"/>
      <c r="M39" s="54"/>
      <c r="N39" s="54"/>
      <c r="O39" s="54"/>
      <c r="P39" s="54"/>
      <c r="Q39" s="54"/>
      <c r="R39" s="54"/>
      <c r="S39" s="54"/>
      <c r="T39" s="54"/>
      <c r="U39" s="54"/>
      <c r="V39" s="54"/>
    </row>
    <row r="40" spans="1:22" x14ac:dyDescent="0.4">
      <c r="A40" s="284" t="s">
        <v>1115</v>
      </c>
      <c r="B40" s="155"/>
      <c r="C40" s="155" t="s">
        <v>1116</v>
      </c>
      <c r="D40" s="284" t="s">
        <v>272</v>
      </c>
      <c r="E40" s="54"/>
      <c r="G40" t="s">
        <v>1133</v>
      </c>
      <c r="H40" s="54"/>
      <c r="I40" s="54"/>
      <c r="J40" s="54"/>
      <c r="K40" s="54"/>
      <c r="L40" s="54"/>
      <c r="M40" s="54"/>
      <c r="N40" s="54"/>
      <c r="O40" s="54"/>
      <c r="P40" s="54"/>
      <c r="Q40" s="54"/>
      <c r="R40" s="54"/>
      <c r="S40" s="54"/>
      <c r="T40" s="54"/>
      <c r="U40" s="54"/>
      <c r="V40" s="54"/>
    </row>
    <row r="41" spans="1:22" x14ac:dyDescent="0.4">
      <c r="A41" s="320"/>
      <c r="B41" s="155"/>
      <c r="C41" s="155"/>
      <c r="D41" s="155"/>
      <c r="E41" s="54"/>
      <c r="G41" t="s">
        <v>1132</v>
      </c>
      <c r="H41" s="54"/>
      <c r="I41" s="54"/>
      <c r="J41" s="54"/>
      <c r="K41" s="54"/>
      <c r="L41" s="54"/>
      <c r="M41" s="54"/>
      <c r="N41" s="54"/>
    </row>
    <row r="42" spans="1:22" x14ac:dyDescent="0.4">
      <c r="A42" s="284" t="s">
        <v>979</v>
      </c>
      <c r="B42" s="284" t="s">
        <v>980</v>
      </c>
      <c r="C42" s="155"/>
      <c r="D42" s="155"/>
      <c r="E42" s="54"/>
      <c r="G42" t="s">
        <v>1134</v>
      </c>
      <c r="H42" s="54"/>
      <c r="I42" s="54"/>
      <c r="J42" s="54"/>
      <c r="K42" s="54"/>
      <c r="L42" s="54"/>
      <c r="M42" s="54"/>
      <c r="N42" s="54"/>
    </row>
    <row r="43" spans="1:22" x14ac:dyDescent="0.4">
      <c r="A43" s="284" t="s">
        <v>981</v>
      </c>
      <c r="B43" s="155">
        <v>3</v>
      </c>
      <c r="C43" s="155"/>
      <c r="D43" s="155"/>
      <c r="E43" s="54"/>
      <c r="F43" s="54"/>
      <c r="G43" s="54" t="s">
        <v>1135</v>
      </c>
      <c r="H43" s="54"/>
      <c r="I43" s="54"/>
      <c r="J43" s="54"/>
      <c r="K43" s="54"/>
      <c r="L43" s="54"/>
      <c r="M43" s="54"/>
      <c r="N43" s="54"/>
    </row>
    <row r="44" spans="1:22" x14ac:dyDescent="0.4">
      <c r="A44" s="284" t="s">
        <v>982</v>
      </c>
      <c r="B44" s="155">
        <v>3</v>
      </c>
      <c r="C44" s="155"/>
      <c r="D44" s="155"/>
      <c r="E44" s="54"/>
      <c r="F44" s="54"/>
      <c r="G44" s="54" t="s">
        <v>1136</v>
      </c>
      <c r="H44" s="54"/>
      <c r="I44" s="54"/>
      <c r="J44" s="54"/>
      <c r="K44" s="54"/>
      <c r="L44" s="54"/>
      <c r="M44" s="54"/>
      <c r="N44" s="54"/>
    </row>
    <row r="45" spans="1:22" x14ac:dyDescent="0.4">
      <c r="A45" s="233"/>
      <c r="B45" s="155"/>
      <c r="C45" s="155"/>
      <c r="D45" s="155"/>
      <c r="E45" s="54"/>
      <c r="G45" s="54"/>
      <c r="H45" s="54"/>
      <c r="I45" s="54"/>
      <c r="J45" s="54"/>
      <c r="K45" s="54"/>
      <c r="L45" s="54"/>
      <c r="N45" s="54"/>
    </row>
    <row r="46" spans="1:22" x14ac:dyDescent="0.4">
      <c r="A46" s="284" t="s">
        <v>983</v>
      </c>
      <c r="B46" s="284" t="s">
        <v>979</v>
      </c>
      <c r="C46" s="284" t="s">
        <v>984</v>
      </c>
      <c r="D46" s="284" t="s">
        <v>985</v>
      </c>
      <c r="E46" s="54"/>
      <c r="F46" t="s">
        <v>1194</v>
      </c>
      <c r="N46" s="54"/>
    </row>
    <row r="47" spans="1:22" x14ac:dyDescent="0.4">
      <c r="A47" s="155" t="s">
        <v>271</v>
      </c>
      <c r="B47" s="155" t="s">
        <v>986</v>
      </c>
      <c r="C47" s="155">
        <v>0</v>
      </c>
      <c r="D47" s="155">
        <v>0</v>
      </c>
      <c r="E47" s="54"/>
      <c r="G47" s="346" t="s">
        <v>1195</v>
      </c>
      <c r="N47" s="54"/>
    </row>
    <row r="48" spans="1:22" x14ac:dyDescent="0.4">
      <c r="A48" s="155" t="s">
        <v>271</v>
      </c>
      <c r="B48" s="155" t="s">
        <v>982</v>
      </c>
      <c r="C48" s="155">
        <v>0</v>
      </c>
      <c r="D48" s="155">
        <v>0.05</v>
      </c>
      <c r="E48" s="54"/>
      <c r="N48" s="54"/>
    </row>
    <row r="49" spans="1:14" x14ac:dyDescent="0.4">
      <c r="A49" s="155" t="s">
        <v>271</v>
      </c>
      <c r="B49" s="155" t="s">
        <v>981</v>
      </c>
      <c r="C49" s="155">
        <v>0</v>
      </c>
      <c r="D49" s="155">
        <v>0.05</v>
      </c>
      <c r="E49" s="54"/>
      <c r="N49" s="54"/>
    </row>
    <row r="50" spans="1:14" x14ac:dyDescent="0.4">
      <c r="A50" s="155" t="s">
        <v>271</v>
      </c>
      <c r="B50" s="155" t="s">
        <v>986</v>
      </c>
      <c r="C50" s="155">
        <v>1</v>
      </c>
      <c r="D50" s="155">
        <v>0.1</v>
      </c>
      <c r="E50" s="54"/>
      <c r="N50" s="54"/>
    </row>
    <row r="51" spans="1:14" x14ac:dyDescent="0.4">
      <c r="A51" s="155" t="s">
        <v>271</v>
      </c>
      <c r="B51" s="155" t="s">
        <v>982</v>
      </c>
      <c r="C51" s="155">
        <v>1</v>
      </c>
      <c r="D51" s="155">
        <v>0.5</v>
      </c>
      <c r="E51" s="54"/>
      <c r="N51" s="54"/>
    </row>
    <row r="52" spans="1:14" x14ac:dyDescent="0.4">
      <c r="A52" s="155" t="s">
        <v>271</v>
      </c>
      <c r="B52" s="155" t="s">
        <v>981</v>
      </c>
      <c r="C52" s="155">
        <v>1</v>
      </c>
      <c r="D52" s="155">
        <v>0.5</v>
      </c>
      <c r="E52" s="54"/>
      <c r="N52" s="54"/>
    </row>
    <row r="53" spans="1:14" x14ac:dyDescent="0.4">
      <c r="A53" s="155" t="s">
        <v>271</v>
      </c>
      <c r="B53" s="155" t="s">
        <v>986</v>
      </c>
      <c r="C53" s="155">
        <v>2</v>
      </c>
      <c r="D53" s="155">
        <v>0.2</v>
      </c>
      <c r="E53" s="54"/>
      <c r="N53" s="54"/>
    </row>
    <row r="54" spans="1:14" x14ac:dyDescent="0.4">
      <c r="A54" s="155" t="s">
        <v>271</v>
      </c>
      <c r="B54" s="155" t="s">
        <v>982</v>
      </c>
      <c r="C54" s="155">
        <v>2</v>
      </c>
      <c r="D54" s="155">
        <v>0.7</v>
      </c>
      <c r="E54" s="54"/>
      <c r="N54" s="54"/>
    </row>
    <row r="55" spans="1:14" x14ac:dyDescent="0.4">
      <c r="A55" s="155" t="s">
        <v>271</v>
      </c>
      <c r="B55" s="155" t="s">
        <v>981</v>
      </c>
      <c r="C55" s="155">
        <v>2</v>
      </c>
      <c r="D55" s="155">
        <v>0.7</v>
      </c>
      <c r="E55" s="54"/>
      <c r="N55" s="54"/>
    </row>
    <row r="56" spans="1:14" x14ac:dyDescent="0.4">
      <c r="A56" s="155" t="s">
        <v>1196</v>
      </c>
      <c r="B56" s="155" t="s">
        <v>271</v>
      </c>
      <c r="C56" s="155">
        <v>0</v>
      </c>
      <c r="D56" s="155">
        <v>0.02</v>
      </c>
      <c r="E56" s="54"/>
      <c r="N56" s="54"/>
    </row>
    <row r="57" spans="1:14" x14ac:dyDescent="0.4">
      <c r="A57" s="284" t="s">
        <v>272</v>
      </c>
      <c r="B57" s="155"/>
      <c r="C57" s="155"/>
      <c r="D57" s="155"/>
      <c r="E57" s="54"/>
      <c r="N57" s="54"/>
    </row>
    <row r="58" spans="1:14" x14ac:dyDescent="0.4">
      <c r="A58" s="284"/>
      <c r="B58" s="155"/>
      <c r="C58" s="155"/>
      <c r="D58" s="155"/>
      <c r="E58" s="54"/>
      <c r="M58" s="54"/>
      <c r="N58" s="54"/>
    </row>
    <row r="59" spans="1:14" x14ac:dyDescent="0.4">
      <c r="A59" s="284" t="s">
        <v>1113</v>
      </c>
      <c r="B59" s="155"/>
      <c r="C59" s="155"/>
      <c r="D59" s="155"/>
      <c r="E59" s="54"/>
      <c r="F59" s="54"/>
      <c r="G59" s="54"/>
      <c r="H59" s="54"/>
      <c r="I59" s="54"/>
      <c r="J59" s="54"/>
      <c r="K59" s="54"/>
      <c r="L59" s="54"/>
    </row>
    <row r="60" spans="1:14" x14ac:dyDescent="0.4">
      <c r="E60" s="54"/>
      <c r="F60" s="54"/>
    </row>
    <row r="61" spans="1:14" x14ac:dyDescent="0.4">
      <c r="E61" s="54"/>
      <c r="F61" s="54"/>
    </row>
    <row r="62" spans="1:14" x14ac:dyDescent="0.4">
      <c r="E62" s="54"/>
      <c r="F62" s="54"/>
    </row>
    <row r="63" spans="1:14" x14ac:dyDescent="0.4">
      <c r="E63" s="54"/>
      <c r="F63" s="54"/>
    </row>
    <row r="64" spans="1:14" x14ac:dyDescent="0.4">
      <c r="E64" s="54"/>
      <c r="F64" s="54"/>
    </row>
    <row r="65" spans="5:6" x14ac:dyDescent="0.4">
      <c r="E65" s="54"/>
      <c r="F65" s="54"/>
    </row>
    <row r="66" spans="5:6" x14ac:dyDescent="0.4">
      <c r="E66" s="54"/>
      <c r="F66" s="54"/>
    </row>
    <row r="67" spans="5:6" x14ac:dyDescent="0.4">
      <c r="E67" s="54"/>
      <c r="F67" s="54"/>
    </row>
    <row r="68" spans="5:6" x14ac:dyDescent="0.4">
      <c r="E68" s="54"/>
      <c r="F68" s="54"/>
    </row>
    <row r="69" spans="5:6" x14ac:dyDescent="0.4">
      <c r="E69" s="54"/>
      <c r="F69" s="54"/>
    </row>
    <row r="70" spans="5:6" x14ac:dyDescent="0.4">
      <c r="E70" s="54"/>
      <c r="F70" s="54"/>
    </row>
    <row r="71" spans="5:6" x14ac:dyDescent="0.4">
      <c r="E71" s="54"/>
      <c r="F71" s="54"/>
    </row>
    <row r="72" spans="5:6" x14ac:dyDescent="0.4">
      <c r="E72" s="54"/>
      <c r="F72" s="54"/>
    </row>
    <row r="73" spans="5:6" x14ac:dyDescent="0.4">
      <c r="E73" s="54"/>
      <c r="F73" s="54"/>
    </row>
    <row r="74" spans="5:6" x14ac:dyDescent="0.4">
      <c r="E74" s="54"/>
      <c r="F74" s="54"/>
    </row>
    <row r="75" spans="5:6" x14ac:dyDescent="0.4">
      <c r="E75" s="54"/>
      <c r="F75" s="54"/>
    </row>
    <row r="76" spans="5:6" x14ac:dyDescent="0.4">
      <c r="E76" s="54"/>
      <c r="F76" s="54"/>
    </row>
    <row r="77" spans="5:6" x14ac:dyDescent="0.4">
      <c r="E77" s="54"/>
      <c r="F77" s="54"/>
    </row>
    <row r="78" spans="5:6" x14ac:dyDescent="0.4">
      <c r="E78" s="54"/>
      <c r="F78" s="54"/>
    </row>
    <row r="79" spans="5:6" x14ac:dyDescent="0.4">
      <c r="E79" s="54"/>
      <c r="F79" s="54"/>
    </row>
    <row r="80" spans="5:6" x14ac:dyDescent="0.4">
      <c r="E80" s="54"/>
      <c r="F80" s="54"/>
    </row>
    <row r="81" spans="5:6" x14ac:dyDescent="0.4">
      <c r="E81" s="54"/>
      <c r="F81" s="54"/>
    </row>
    <row r="82" spans="5:6" x14ac:dyDescent="0.4">
      <c r="E82" s="54"/>
      <c r="F82" s="54"/>
    </row>
    <row r="83" spans="5:6" x14ac:dyDescent="0.4">
      <c r="E83" s="54"/>
      <c r="F83" s="54"/>
    </row>
    <row r="84" spans="5:6" x14ac:dyDescent="0.4">
      <c r="F84" s="54"/>
    </row>
  </sheetData>
  <pageMargins left="0.7" right="0.7" top="0.75" bottom="0.75" header="0.3" footer="0.3"/>
  <pageSetup paperSize="9"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008000"/>
  </sheetPr>
  <dimension ref="A1:M136"/>
  <sheetViews>
    <sheetView workbookViewId="0">
      <selection activeCell="A6" sqref="A6"/>
    </sheetView>
  </sheetViews>
  <sheetFormatPr baseColWidth="10" defaultRowHeight="12.3" x14ac:dyDescent="0.4"/>
  <cols>
    <col min="1" max="1" width="10.109375" customWidth="1"/>
    <col min="2" max="2" width="11.109375" customWidth="1"/>
    <col min="3" max="3" width="13.109375" customWidth="1"/>
    <col min="4" max="4" width="8.5546875" customWidth="1"/>
    <col min="5" max="5" width="5" customWidth="1"/>
    <col min="6" max="6" width="20.109375" customWidth="1"/>
    <col min="7" max="7" width="12.5546875" customWidth="1"/>
    <col min="8" max="8" width="4" customWidth="1"/>
    <col min="9" max="9" width="15.109375" customWidth="1"/>
  </cols>
  <sheetData>
    <row r="1" spans="1:11" x14ac:dyDescent="0.4">
      <c r="A1" s="3" t="s">
        <v>101</v>
      </c>
      <c r="B1" t="s">
        <v>107</v>
      </c>
      <c r="G1" t="s">
        <v>0</v>
      </c>
      <c r="I1" s="34">
        <v>42255</v>
      </c>
      <c r="K1" s="3"/>
    </row>
    <row r="2" spans="1:11" x14ac:dyDescent="0.4">
      <c r="A2" s="3" t="s">
        <v>102</v>
      </c>
      <c r="B2" t="s">
        <v>417</v>
      </c>
      <c r="K2" s="3" t="s">
        <v>126</v>
      </c>
    </row>
    <row r="3" spans="1:11" x14ac:dyDescent="0.4">
      <c r="A3" s="3" t="s">
        <v>127</v>
      </c>
      <c r="B3" t="s">
        <v>418</v>
      </c>
      <c r="K3" s="3"/>
    </row>
    <row r="4" spans="1:11" x14ac:dyDescent="0.4">
      <c r="A4" s="3" t="s">
        <v>387</v>
      </c>
      <c r="B4" t="s">
        <v>419</v>
      </c>
      <c r="K4" s="3"/>
    </row>
    <row r="5" spans="1:11" x14ac:dyDescent="0.4">
      <c r="A5" s="27" t="s">
        <v>103</v>
      </c>
    </row>
    <row r="6" spans="1:11" x14ac:dyDescent="0.4">
      <c r="A6" s="359" t="s">
        <v>1307</v>
      </c>
    </row>
    <row r="8" spans="1:11" x14ac:dyDescent="0.4">
      <c r="A8" t="s">
        <v>270</v>
      </c>
      <c r="J8" s="3" t="s">
        <v>105</v>
      </c>
    </row>
    <row r="9" spans="1:11" x14ac:dyDescent="0.4">
      <c r="A9" s="110">
        <v>20120212</v>
      </c>
      <c r="B9" s="111"/>
      <c r="C9" s="111"/>
      <c r="D9" s="111"/>
      <c r="E9" s="111"/>
      <c r="F9" s="111"/>
      <c r="G9" s="111"/>
      <c r="H9" s="111"/>
      <c r="I9" s="112"/>
      <c r="J9" t="s">
        <v>1140</v>
      </c>
    </row>
    <row r="10" spans="1:11" x14ac:dyDescent="0.4">
      <c r="A10" s="127" t="s">
        <v>420</v>
      </c>
      <c r="B10" s="128"/>
      <c r="C10" s="128"/>
      <c r="D10" s="128">
        <v>0</v>
      </c>
      <c r="E10" s="128"/>
      <c r="F10" s="128"/>
      <c r="G10" s="128"/>
      <c r="H10" s="128"/>
      <c r="I10" s="129"/>
      <c r="J10" s="126" t="s">
        <v>421</v>
      </c>
    </row>
    <row r="11" spans="1:11" x14ac:dyDescent="0.4">
      <c r="A11" s="127" t="s">
        <v>422</v>
      </c>
      <c r="B11" s="130" t="s">
        <v>423</v>
      </c>
      <c r="C11" s="130" t="s">
        <v>424</v>
      </c>
      <c r="D11" s="130" t="s">
        <v>425</v>
      </c>
      <c r="E11" s="130" t="s">
        <v>426</v>
      </c>
      <c r="F11" s="130" t="s">
        <v>427</v>
      </c>
      <c r="G11" s="130" t="s">
        <v>428</v>
      </c>
      <c r="H11" s="130" t="s">
        <v>429</v>
      </c>
      <c r="I11" s="131" t="s">
        <v>430</v>
      </c>
      <c r="J11" s="60" t="s">
        <v>431</v>
      </c>
    </row>
    <row r="12" spans="1:11" x14ac:dyDescent="0.4">
      <c r="A12" s="113" t="s">
        <v>271</v>
      </c>
      <c r="B12" s="50" t="s">
        <v>432</v>
      </c>
      <c r="C12" s="50"/>
      <c r="D12" s="128"/>
      <c r="E12" s="128"/>
      <c r="F12" s="128"/>
      <c r="G12" s="128"/>
      <c r="H12" s="128"/>
      <c r="I12" s="129"/>
      <c r="J12" s="126" t="s">
        <v>433</v>
      </c>
    </row>
    <row r="13" spans="1:11" x14ac:dyDescent="0.4">
      <c r="A13" s="115" t="s">
        <v>272</v>
      </c>
      <c r="B13" s="116"/>
      <c r="C13" s="116"/>
      <c r="D13" s="116"/>
      <c r="E13" s="116"/>
      <c r="F13" s="116"/>
      <c r="G13" s="116"/>
      <c r="H13" s="116"/>
      <c r="I13" s="117"/>
      <c r="J13" s="126" t="s">
        <v>273</v>
      </c>
    </row>
    <row r="14" spans="1:11" x14ac:dyDescent="0.4">
      <c r="J14" s="126"/>
    </row>
    <row r="15" spans="1:11" x14ac:dyDescent="0.4">
      <c r="A15" s="132" t="s">
        <v>434</v>
      </c>
      <c r="B15" s="132"/>
      <c r="C15" s="132"/>
      <c r="D15" s="132"/>
      <c r="E15" s="132"/>
      <c r="F15" s="132"/>
      <c r="G15" s="132"/>
      <c r="H15" s="132"/>
      <c r="I15" s="132"/>
      <c r="J15" s="133"/>
    </row>
    <row r="16" spans="1:11" ht="13.8" x14ac:dyDescent="0.45">
      <c r="A16" s="110">
        <v>20120212</v>
      </c>
      <c r="B16" s="134"/>
      <c r="C16" s="134"/>
      <c r="D16" s="135"/>
      <c r="E16" s="135"/>
      <c r="F16" s="111"/>
      <c r="G16" s="111"/>
      <c r="H16" s="111"/>
      <c r="I16" s="112"/>
      <c r="J16" s="132" t="s">
        <v>435</v>
      </c>
    </row>
    <row r="17" spans="1:10" x14ac:dyDescent="0.4">
      <c r="A17" s="127" t="s">
        <v>420</v>
      </c>
      <c r="B17" s="128"/>
      <c r="C17" s="128"/>
      <c r="D17" s="128">
        <v>0</v>
      </c>
      <c r="E17" s="128"/>
      <c r="F17" s="128"/>
      <c r="G17" s="128"/>
      <c r="H17" s="128"/>
      <c r="I17" s="129"/>
      <c r="J17" s="132"/>
    </row>
    <row r="18" spans="1:10" ht="13.8" x14ac:dyDescent="0.45">
      <c r="A18" s="127" t="s">
        <v>422</v>
      </c>
      <c r="B18" s="130" t="s">
        <v>423</v>
      </c>
      <c r="C18" s="130" t="s">
        <v>424</v>
      </c>
      <c r="D18" s="130" t="s">
        <v>425</v>
      </c>
      <c r="E18" s="130" t="s">
        <v>426</v>
      </c>
      <c r="F18" s="130" t="s">
        <v>427</v>
      </c>
      <c r="G18" s="130" t="s">
        <v>428</v>
      </c>
      <c r="H18" s="130" t="s">
        <v>429</v>
      </c>
      <c r="I18" s="131" t="s">
        <v>430</v>
      </c>
      <c r="J18" s="136" t="s">
        <v>436</v>
      </c>
    </row>
    <row r="19" spans="1:10" ht="13.8" x14ac:dyDescent="0.45">
      <c r="A19" s="137" t="s">
        <v>271</v>
      </c>
      <c r="B19" s="138" t="s">
        <v>437</v>
      </c>
      <c r="C19" s="138">
        <v>2</v>
      </c>
      <c r="D19" s="139" t="s">
        <v>438</v>
      </c>
      <c r="E19" s="139">
        <v>100</v>
      </c>
      <c r="F19" s="128" t="s">
        <v>389</v>
      </c>
      <c r="G19" s="128"/>
      <c r="H19" s="128"/>
      <c r="I19" s="129"/>
      <c r="J19" s="136" t="s">
        <v>439</v>
      </c>
    </row>
    <row r="20" spans="1:10" ht="14.1" x14ac:dyDescent="0.5">
      <c r="A20" s="140" t="s">
        <v>272</v>
      </c>
      <c r="B20" s="141"/>
      <c r="C20" s="141"/>
      <c r="D20" s="142"/>
      <c r="E20" s="142"/>
      <c r="F20" s="116"/>
      <c r="G20" s="116"/>
      <c r="H20" s="116"/>
      <c r="I20" s="117"/>
      <c r="J20" s="132" t="s">
        <v>440</v>
      </c>
    </row>
    <row r="21" spans="1:10" x14ac:dyDescent="0.4">
      <c r="A21" s="132"/>
      <c r="B21" s="132"/>
      <c r="C21" s="132"/>
      <c r="D21" s="132"/>
      <c r="E21" s="132"/>
      <c r="F21" s="132"/>
      <c r="G21" s="132"/>
      <c r="H21" s="132"/>
      <c r="I21" s="132"/>
      <c r="J21" s="132"/>
    </row>
    <row r="22" spans="1:10" x14ac:dyDescent="0.4">
      <c r="A22" s="132" t="s">
        <v>434</v>
      </c>
      <c r="B22" s="132"/>
      <c r="C22" s="132"/>
      <c r="D22" s="132"/>
      <c r="E22" s="132"/>
      <c r="F22" s="132"/>
      <c r="G22" s="132"/>
      <c r="H22" s="132"/>
      <c r="I22" s="132"/>
      <c r="J22" s="132"/>
    </row>
    <row r="23" spans="1:10" ht="13.8" x14ac:dyDescent="0.45">
      <c r="A23" s="110">
        <v>20120212</v>
      </c>
      <c r="B23" s="134"/>
      <c r="C23" s="134"/>
      <c r="D23" s="135"/>
      <c r="E23" s="135"/>
      <c r="F23" s="111"/>
      <c r="G23" s="111"/>
      <c r="H23" s="111"/>
      <c r="I23" s="112"/>
      <c r="J23" s="132" t="s">
        <v>435</v>
      </c>
    </row>
    <row r="24" spans="1:10" x14ac:dyDescent="0.4">
      <c r="A24" s="127" t="s">
        <v>420</v>
      </c>
      <c r="B24" s="128"/>
      <c r="C24" s="128"/>
      <c r="D24" s="128">
        <v>0</v>
      </c>
      <c r="E24" s="128"/>
      <c r="F24" s="128"/>
      <c r="G24" s="128"/>
      <c r="H24" s="128"/>
      <c r="I24" s="129"/>
      <c r="J24" s="132"/>
    </row>
    <row r="25" spans="1:10" ht="13.8" x14ac:dyDescent="0.45">
      <c r="A25" s="127" t="s">
        <v>422</v>
      </c>
      <c r="B25" s="130" t="s">
        <v>423</v>
      </c>
      <c r="C25" s="130" t="s">
        <v>424</v>
      </c>
      <c r="D25" s="130" t="s">
        <v>425</v>
      </c>
      <c r="E25" s="130" t="s">
        <v>426</v>
      </c>
      <c r="F25" s="130" t="s">
        <v>427</v>
      </c>
      <c r="G25" s="130" t="s">
        <v>428</v>
      </c>
      <c r="H25" s="130" t="s">
        <v>429</v>
      </c>
      <c r="I25" s="131" t="s">
        <v>430</v>
      </c>
      <c r="J25" s="136" t="s">
        <v>441</v>
      </c>
    </row>
    <row r="26" spans="1:10" ht="13.8" x14ac:dyDescent="0.45">
      <c r="A26" s="137" t="s">
        <v>271</v>
      </c>
      <c r="B26" s="138" t="s">
        <v>437</v>
      </c>
      <c r="C26" s="138">
        <v>1</v>
      </c>
      <c r="D26" s="139" t="s">
        <v>442</v>
      </c>
      <c r="E26" s="139">
        <v>95</v>
      </c>
      <c r="F26" s="128" t="s">
        <v>443</v>
      </c>
      <c r="G26" s="128"/>
      <c r="H26" s="128"/>
      <c r="I26" s="129"/>
      <c r="J26" t="s">
        <v>444</v>
      </c>
    </row>
    <row r="27" spans="1:10" ht="14.1" x14ac:dyDescent="0.5">
      <c r="A27" s="140" t="s">
        <v>272</v>
      </c>
      <c r="B27" s="141"/>
      <c r="C27" s="141"/>
      <c r="D27" s="142"/>
      <c r="E27" s="142"/>
      <c r="F27" s="116"/>
      <c r="G27" s="116"/>
      <c r="H27" s="116"/>
      <c r="I27" s="117"/>
      <c r="J27" s="132" t="s">
        <v>445</v>
      </c>
    </row>
    <row r="28" spans="1:10" x14ac:dyDescent="0.4">
      <c r="A28" s="132"/>
      <c r="B28" s="132"/>
      <c r="C28" s="132"/>
      <c r="D28" s="132"/>
      <c r="E28" s="132"/>
      <c r="F28" s="132"/>
      <c r="G28" s="132"/>
      <c r="H28" s="132"/>
      <c r="I28" s="132"/>
      <c r="J28" s="132"/>
    </row>
    <row r="29" spans="1:10" x14ac:dyDescent="0.4">
      <c r="A29" s="132" t="s">
        <v>446</v>
      </c>
      <c r="B29" s="132"/>
      <c r="C29" s="132"/>
      <c r="D29" s="132"/>
      <c r="E29" s="132"/>
      <c r="F29" s="132"/>
      <c r="G29" s="132"/>
      <c r="H29" s="132"/>
      <c r="I29" s="132"/>
      <c r="J29" s="132"/>
    </row>
    <row r="30" spans="1:10" ht="13.8" x14ac:dyDescent="0.45">
      <c r="A30" s="110">
        <v>20120212</v>
      </c>
      <c r="B30" s="134"/>
      <c r="C30" s="134"/>
      <c r="D30" s="135"/>
      <c r="E30" s="135"/>
      <c r="F30" s="111"/>
      <c r="G30" s="111"/>
      <c r="H30" s="111"/>
      <c r="I30" s="112"/>
      <c r="J30" s="132" t="s">
        <v>435</v>
      </c>
    </row>
    <row r="31" spans="1:10" x14ac:dyDescent="0.4">
      <c r="A31" s="127" t="s">
        <v>420</v>
      </c>
      <c r="B31" s="128"/>
      <c r="C31" s="128"/>
      <c r="D31" s="128">
        <v>0</v>
      </c>
      <c r="E31" s="128"/>
      <c r="F31" s="128"/>
      <c r="G31" s="128"/>
      <c r="H31" s="128"/>
      <c r="I31" s="129"/>
      <c r="J31" s="132"/>
    </row>
    <row r="32" spans="1:10" ht="13.8" x14ac:dyDescent="0.45">
      <c r="A32" s="127" t="s">
        <v>422</v>
      </c>
      <c r="B32" s="130" t="s">
        <v>423</v>
      </c>
      <c r="C32" s="130" t="s">
        <v>424</v>
      </c>
      <c r="D32" s="130" t="s">
        <v>425</v>
      </c>
      <c r="E32" s="130" t="s">
        <v>426</v>
      </c>
      <c r="F32" s="130" t="s">
        <v>427</v>
      </c>
      <c r="G32" s="130" t="s">
        <v>428</v>
      </c>
      <c r="H32" s="130" t="s">
        <v>429</v>
      </c>
      <c r="I32" s="131" t="s">
        <v>430</v>
      </c>
      <c r="J32" s="136" t="s">
        <v>441</v>
      </c>
    </row>
    <row r="33" spans="1:11" ht="13.8" x14ac:dyDescent="0.45">
      <c r="A33" s="137" t="s">
        <v>271</v>
      </c>
      <c r="B33" s="138" t="s">
        <v>437</v>
      </c>
      <c r="C33" s="138">
        <v>1</v>
      </c>
      <c r="D33" s="139" t="s">
        <v>442</v>
      </c>
      <c r="E33" s="139">
        <v>95</v>
      </c>
      <c r="F33" s="297" t="s">
        <v>1016</v>
      </c>
      <c r="G33" s="128"/>
      <c r="H33" s="128"/>
      <c r="I33" s="129"/>
      <c r="J33" t="s">
        <v>1017</v>
      </c>
    </row>
    <row r="34" spans="1:11" ht="14.1" x14ac:dyDescent="0.5">
      <c r="A34" s="140" t="s">
        <v>272</v>
      </c>
      <c r="B34" s="141"/>
      <c r="C34" s="141"/>
      <c r="D34" s="142"/>
      <c r="E34" s="142"/>
      <c r="F34" s="116"/>
      <c r="G34" s="116"/>
      <c r="H34" s="116"/>
      <c r="I34" s="117"/>
      <c r="J34" s="132" t="s">
        <v>445</v>
      </c>
    </row>
    <row r="35" spans="1:11" x14ac:dyDescent="0.4">
      <c r="A35" s="132"/>
      <c r="B35" s="132"/>
      <c r="C35" s="132"/>
      <c r="D35" s="132"/>
      <c r="E35" s="132"/>
      <c r="F35" s="132"/>
      <c r="G35" s="132"/>
      <c r="H35" s="132"/>
      <c r="I35" s="132"/>
      <c r="J35" s="132"/>
    </row>
    <row r="36" spans="1:11" x14ac:dyDescent="0.4">
      <c r="A36" s="132" t="s">
        <v>451</v>
      </c>
      <c r="B36" s="132"/>
      <c r="C36" s="132"/>
      <c r="D36" s="132"/>
      <c r="E36" s="132"/>
      <c r="F36" s="132"/>
      <c r="G36" s="132"/>
      <c r="H36" s="132"/>
      <c r="I36" s="132"/>
      <c r="J36" s="132"/>
    </row>
    <row r="37" spans="1:11" ht="13.8" x14ac:dyDescent="0.45">
      <c r="A37" s="110">
        <v>20120212</v>
      </c>
      <c r="B37" s="134"/>
      <c r="C37" s="134"/>
      <c r="D37" s="135"/>
      <c r="E37" s="135"/>
      <c r="F37" s="111"/>
      <c r="G37" s="111"/>
      <c r="H37" s="111"/>
      <c r="I37" s="112"/>
      <c r="J37" s="132" t="s">
        <v>435</v>
      </c>
    </row>
    <row r="38" spans="1:11" x14ac:dyDescent="0.4">
      <c r="A38" s="127" t="s">
        <v>420</v>
      </c>
      <c r="B38" s="128"/>
      <c r="C38" s="128"/>
      <c r="D38" s="128">
        <v>0</v>
      </c>
      <c r="E38" s="128"/>
      <c r="F38" s="128"/>
      <c r="G38" s="128"/>
      <c r="H38" s="128"/>
      <c r="I38" s="129"/>
      <c r="J38" s="132"/>
    </row>
    <row r="39" spans="1:11" ht="13.8" x14ac:dyDescent="0.45">
      <c r="A39" s="127" t="s">
        <v>422</v>
      </c>
      <c r="B39" s="130" t="s">
        <v>423</v>
      </c>
      <c r="C39" s="130" t="s">
        <v>424</v>
      </c>
      <c r="D39" s="130" t="s">
        <v>425</v>
      </c>
      <c r="E39" s="130" t="s">
        <v>426</v>
      </c>
      <c r="F39" s="130" t="s">
        <v>427</v>
      </c>
      <c r="G39" s="130" t="s">
        <v>428</v>
      </c>
      <c r="H39" s="130" t="s">
        <v>429</v>
      </c>
      <c r="I39" s="131" t="s">
        <v>430</v>
      </c>
      <c r="J39" s="136" t="s">
        <v>441</v>
      </c>
    </row>
    <row r="40" spans="1:11" ht="13.8" x14ac:dyDescent="0.45">
      <c r="A40" s="137" t="s">
        <v>271</v>
      </c>
      <c r="B40" s="138" t="s">
        <v>437</v>
      </c>
      <c r="C40" s="138">
        <v>1</v>
      </c>
      <c r="D40" s="139" t="s">
        <v>442</v>
      </c>
      <c r="E40" s="139">
        <v>95</v>
      </c>
      <c r="F40" s="128" t="s">
        <v>1008</v>
      </c>
      <c r="G40" s="128"/>
      <c r="H40" s="128"/>
      <c r="I40" s="129"/>
      <c r="J40" t="s">
        <v>1009</v>
      </c>
    </row>
    <row r="41" spans="1:11" ht="14.1" x14ac:dyDescent="0.5">
      <c r="A41" s="140" t="s">
        <v>272</v>
      </c>
      <c r="B41" s="141"/>
      <c r="C41" s="141"/>
      <c r="D41" s="142"/>
      <c r="E41" s="142"/>
      <c r="F41" s="116"/>
      <c r="G41" s="116"/>
      <c r="H41" s="116"/>
      <c r="I41" s="117"/>
      <c r="J41" s="132" t="s">
        <v>445</v>
      </c>
    </row>
    <row r="42" spans="1:11" ht="13.8" x14ac:dyDescent="0.45">
      <c r="A42" s="132"/>
      <c r="B42" s="132"/>
      <c r="C42" s="132"/>
      <c r="D42" s="132"/>
      <c r="E42" s="132"/>
      <c r="G42" s="132"/>
      <c r="H42" s="132"/>
      <c r="I42" s="132"/>
      <c r="J42" s="136"/>
      <c r="K42" s="54"/>
    </row>
    <row r="43" spans="1:11" x14ac:dyDescent="0.4">
      <c r="A43" s="132" t="s">
        <v>451</v>
      </c>
      <c r="B43" s="132"/>
      <c r="C43" s="132"/>
      <c r="D43" s="132"/>
      <c r="E43" s="132"/>
      <c r="G43" s="132"/>
      <c r="H43" s="132"/>
      <c r="I43" s="132"/>
      <c r="J43" s="132"/>
    </row>
    <row r="44" spans="1:11" ht="14.1" x14ac:dyDescent="0.5">
      <c r="A44" s="143">
        <v>20120202</v>
      </c>
      <c r="B44" s="134"/>
      <c r="C44" s="134"/>
      <c r="D44" s="135"/>
      <c r="E44" s="135"/>
      <c r="F44" s="111"/>
      <c r="G44" s="111"/>
      <c r="H44" s="111"/>
      <c r="I44" s="112"/>
      <c r="J44" s="132"/>
    </row>
    <row r="45" spans="1:11" x14ac:dyDescent="0.4">
      <c r="A45" s="127" t="s">
        <v>420</v>
      </c>
      <c r="B45" s="128"/>
      <c r="C45" s="128"/>
      <c r="D45" s="128">
        <v>0</v>
      </c>
      <c r="E45" s="128"/>
      <c r="F45" s="128"/>
      <c r="G45" s="128"/>
      <c r="H45" s="128"/>
      <c r="I45" s="129"/>
      <c r="J45" s="132"/>
    </row>
    <row r="46" spans="1:11" x14ac:dyDescent="0.4">
      <c r="A46" s="127" t="s">
        <v>422</v>
      </c>
      <c r="B46" s="130" t="s">
        <v>423</v>
      </c>
      <c r="C46" s="130" t="s">
        <v>424</v>
      </c>
      <c r="D46" s="130" t="s">
        <v>425</v>
      </c>
      <c r="E46" s="130" t="s">
        <v>426</v>
      </c>
      <c r="F46" s="130" t="s">
        <v>427</v>
      </c>
      <c r="G46" s="130" t="s">
        <v>428</v>
      </c>
      <c r="H46" s="130" t="s">
        <v>429</v>
      </c>
      <c r="I46" s="131" t="s">
        <v>430</v>
      </c>
      <c r="J46" s="132"/>
    </row>
    <row r="47" spans="1:11" ht="13.8" x14ac:dyDescent="0.45">
      <c r="A47" s="144" t="s">
        <v>275</v>
      </c>
      <c r="B47" s="138" t="s">
        <v>437</v>
      </c>
      <c r="C47" s="138">
        <v>1</v>
      </c>
      <c r="D47" s="139" t="s">
        <v>442</v>
      </c>
      <c r="E47" s="139">
        <v>90</v>
      </c>
      <c r="F47" s="128" t="s">
        <v>389</v>
      </c>
      <c r="G47" s="128"/>
      <c r="H47" s="128"/>
      <c r="I47" s="129"/>
      <c r="J47" s="136" t="s">
        <v>447</v>
      </c>
    </row>
    <row r="48" spans="1:11" ht="13.8" x14ac:dyDescent="0.45">
      <c r="A48" s="137" t="s">
        <v>342</v>
      </c>
      <c r="B48" s="138" t="s">
        <v>432</v>
      </c>
      <c r="C48" s="138"/>
      <c r="D48" s="139"/>
      <c r="E48" s="139"/>
      <c r="F48" s="128"/>
      <c r="G48" s="128"/>
      <c r="H48" s="128"/>
      <c r="I48" s="129"/>
      <c r="J48" s="132" t="s">
        <v>448</v>
      </c>
    </row>
    <row r="49" spans="1:10" ht="13.8" x14ac:dyDescent="0.45">
      <c r="A49" s="137" t="s">
        <v>350</v>
      </c>
      <c r="B49" s="138" t="s">
        <v>437</v>
      </c>
      <c r="C49" s="138">
        <v>2</v>
      </c>
      <c r="D49" s="139" t="s">
        <v>438</v>
      </c>
      <c r="E49" s="139">
        <v>50</v>
      </c>
      <c r="F49" s="128" t="s">
        <v>443</v>
      </c>
      <c r="G49" s="128"/>
      <c r="H49" s="128"/>
      <c r="I49" s="129"/>
      <c r="J49" s="136" t="s">
        <v>449</v>
      </c>
    </row>
    <row r="50" spans="1:10" ht="14.1" x14ac:dyDescent="0.5">
      <c r="A50" s="140" t="s">
        <v>272</v>
      </c>
      <c r="B50" s="141"/>
      <c r="C50" s="141"/>
      <c r="D50" s="142"/>
      <c r="E50" s="142"/>
      <c r="F50" s="116"/>
      <c r="G50" s="116"/>
      <c r="H50" s="116"/>
      <c r="I50" s="117"/>
      <c r="J50" s="89" t="s">
        <v>450</v>
      </c>
    </row>
    <row r="51" spans="1:10" x14ac:dyDescent="0.4">
      <c r="A51" s="132"/>
      <c r="B51" s="132"/>
      <c r="C51" s="132"/>
      <c r="D51" s="132"/>
      <c r="E51" s="132"/>
      <c r="F51" s="132"/>
      <c r="G51" s="132"/>
      <c r="H51" s="132"/>
      <c r="I51" s="132"/>
      <c r="J51" s="132"/>
    </row>
    <row r="52" spans="1:10" x14ac:dyDescent="0.4">
      <c r="A52" s="132" t="s">
        <v>1007</v>
      </c>
      <c r="B52" s="132"/>
      <c r="C52" s="132"/>
      <c r="D52" s="132"/>
      <c r="E52" s="132"/>
      <c r="G52" s="132"/>
      <c r="H52" s="132"/>
      <c r="I52" s="132"/>
      <c r="J52" s="132"/>
    </row>
    <row r="53" spans="1:10" ht="14.1" x14ac:dyDescent="0.5">
      <c r="A53" s="143">
        <v>20120202</v>
      </c>
      <c r="B53" s="134"/>
      <c r="C53" s="134"/>
      <c r="D53" s="135"/>
      <c r="E53" s="135"/>
      <c r="F53" s="111"/>
      <c r="G53" s="111"/>
      <c r="H53" s="111"/>
      <c r="I53" s="112"/>
      <c r="J53" s="132"/>
    </row>
    <row r="54" spans="1:10" x14ac:dyDescent="0.4">
      <c r="A54" s="127" t="s">
        <v>420</v>
      </c>
      <c r="B54" s="128"/>
      <c r="C54" s="128"/>
      <c r="D54" s="128">
        <v>4</v>
      </c>
      <c r="E54" s="128"/>
      <c r="F54" s="128"/>
      <c r="G54" s="128"/>
      <c r="H54" s="128"/>
      <c r="I54" s="129"/>
      <c r="J54" s="132" t="s">
        <v>452</v>
      </c>
    </row>
    <row r="55" spans="1:10" x14ac:dyDescent="0.4">
      <c r="A55" s="127" t="s">
        <v>422</v>
      </c>
      <c r="B55" s="130" t="s">
        <v>423</v>
      </c>
      <c r="C55" s="130" t="s">
        <v>424</v>
      </c>
      <c r="D55" s="130" t="s">
        <v>425</v>
      </c>
      <c r="E55" s="130" t="s">
        <v>426</v>
      </c>
      <c r="F55" s="130" t="s">
        <v>427</v>
      </c>
      <c r="G55" s="130" t="s">
        <v>428</v>
      </c>
      <c r="H55" s="130" t="s">
        <v>429</v>
      </c>
      <c r="I55" s="131" t="s">
        <v>430</v>
      </c>
      <c r="J55" s="145" t="s">
        <v>453</v>
      </c>
    </row>
    <row r="56" spans="1:10" ht="13.8" x14ac:dyDescent="0.45">
      <c r="A56" s="144" t="s">
        <v>275</v>
      </c>
      <c r="B56" s="138" t="s">
        <v>437</v>
      </c>
      <c r="C56" s="138">
        <v>1</v>
      </c>
      <c r="D56" s="139" t="s">
        <v>442</v>
      </c>
      <c r="E56" s="139">
        <v>80</v>
      </c>
      <c r="F56" s="128" t="s">
        <v>389</v>
      </c>
      <c r="G56" s="128">
        <v>500</v>
      </c>
      <c r="H56" s="128">
        <v>100</v>
      </c>
      <c r="I56" s="129">
        <v>100</v>
      </c>
      <c r="J56" s="132" t="s">
        <v>454</v>
      </c>
    </row>
    <row r="57" spans="1:10" ht="13.8" x14ac:dyDescent="0.45">
      <c r="A57" s="137" t="s">
        <v>338</v>
      </c>
      <c r="B57" s="138" t="s">
        <v>437</v>
      </c>
      <c r="C57" s="138">
        <v>1</v>
      </c>
      <c r="D57" s="139" t="s">
        <v>442</v>
      </c>
      <c r="E57" s="139">
        <v>95</v>
      </c>
      <c r="F57" s="128" t="s">
        <v>389</v>
      </c>
      <c r="G57" s="128">
        <v>200</v>
      </c>
      <c r="H57" s="128">
        <v>200</v>
      </c>
      <c r="I57" s="129">
        <v>80</v>
      </c>
      <c r="J57" s="132" t="s">
        <v>455</v>
      </c>
    </row>
    <row r="58" spans="1:10" ht="13.8" x14ac:dyDescent="0.45">
      <c r="A58" s="137" t="s">
        <v>276</v>
      </c>
      <c r="B58" s="138" t="s">
        <v>437</v>
      </c>
      <c r="C58" s="138">
        <v>1</v>
      </c>
      <c r="D58" s="139" t="s">
        <v>438</v>
      </c>
      <c r="E58" s="139">
        <v>45</v>
      </c>
      <c r="F58" s="128" t="s">
        <v>389</v>
      </c>
      <c r="G58" s="128">
        <v>700</v>
      </c>
      <c r="H58" s="128">
        <v>100</v>
      </c>
      <c r="I58" s="129">
        <v>100</v>
      </c>
      <c r="J58" s="132" t="s">
        <v>456</v>
      </c>
    </row>
    <row r="59" spans="1:10" ht="13.8" x14ac:dyDescent="0.45">
      <c r="A59" s="137" t="s">
        <v>341</v>
      </c>
      <c r="B59" s="138" t="s">
        <v>437</v>
      </c>
      <c r="C59" s="138">
        <v>1</v>
      </c>
      <c r="D59" s="139" t="s">
        <v>442</v>
      </c>
      <c r="E59" s="139">
        <v>95</v>
      </c>
      <c r="F59" s="128" t="s">
        <v>443</v>
      </c>
      <c r="G59" s="128">
        <v>900</v>
      </c>
      <c r="H59" s="128">
        <v>100</v>
      </c>
      <c r="I59" s="129">
        <v>120</v>
      </c>
      <c r="J59" s="132" t="s">
        <v>457</v>
      </c>
    </row>
    <row r="60" spans="1:10" ht="13.8" x14ac:dyDescent="0.45">
      <c r="A60" s="137" t="s">
        <v>342</v>
      </c>
      <c r="B60" s="138" t="s">
        <v>437</v>
      </c>
      <c r="C60" s="138">
        <v>1</v>
      </c>
      <c r="D60" s="139" t="s">
        <v>438</v>
      </c>
      <c r="E60" s="139">
        <v>130</v>
      </c>
      <c r="F60" s="128" t="s">
        <v>443</v>
      </c>
      <c r="G60" s="128">
        <v>500</v>
      </c>
      <c r="H60" s="128">
        <v>300</v>
      </c>
      <c r="I60" s="129">
        <v>100</v>
      </c>
      <c r="J60" s="132" t="s">
        <v>458</v>
      </c>
    </row>
    <row r="61" spans="1:10" ht="13.8" x14ac:dyDescent="0.45">
      <c r="A61" s="137" t="s">
        <v>349</v>
      </c>
      <c r="B61" s="138" t="s">
        <v>437</v>
      </c>
      <c r="C61" s="138">
        <v>1</v>
      </c>
      <c r="D61" s="139" t="s">
        <v>442</v>
      </c>
      <c r="E61" s="139">
        <v>95</v>
      </c>
      <c r="F61" s="128" t="s">
        <v>443</v>
      </c>
      <c r="G61" s="128">
        <v>700</v>
      </c>
      <c r="H61" s="128">
        <v>300</v>
      </c>
      <c r="I61" s="129">
        <v>100</v>
      </c>
      <c r="J61" s="132" t="s">
        <v>459</v>
      </c>
    </row>
    <row r="62" spans="1:10" ht="13.8" x14ac:dyDescent="0.45">
      <c r="A62" s="137" t="s">
        <v>350</v>
      </c>
      <c r="B62" s="138" t="s">
        <v>437</v>
      </c>
      <c r="C62" s="138">
        <v>1</v>
      </c>
      <c r="D62" s="139" t="s">
        <v>442</v>
      </c>
      <c r="E62" s="139">
        <v>95</v>
      </c>
      <c r="F62" s="128" t="s">
        <v>389</v>
      </c>
      <c r="G62" s="128">
        <v>900</v>
      </c>
      <c r="H62" s="128">
        <v>300</v>
      </c>
      <c r="I62" s="129">
        <v>100</v>
      </c>
      <c r="J62" s="132" t="s">
        <v>460</v>
      </c>
    </row>
    <row r="63" spans="1:10" ht="14.1" x14ac:dyDescent="0.5">
      <c r="A63" s="140" t="s">
        <v>272</v>
      </c>
      <c r="B63" s="141"/>
      <c r="C63" s="141"/>
      <c r="D63" s="142"/>
      <c r="E63" s="142"/>
      <c r="F63" s="116"/>
      <c r="G63" s="116"/>
      <c r="H63" s="116"/>
      <c r="I63" s="117"/>
      <c r="J63" s="23" t="s">
        <v>461</v>
      </c>
    </row>
    <row r="64" spans="1:10" x14ac:dyDescent="0.4">
      <c r="A64" s="132"/>
      <c r="B64" s="132"/>
      <c r="C64" s="132"/>
      <c r="D64" s="132"/>
      <c r="E64" s="132"/>
      <c r="F64" s="132"/>
      <c r="G64" s="132"/>
      <c r="H64" s="132"/>
      <c r="I64" s="132"/>
      <c r="J64" s="132"/>
    </row>
    <row r="65" spans="1:12" x14ac:dyDescent="0.4">
      <c r="A65" s="132"/>
      <c r="B65" s="132"/>
      <c r="C65" s="132"/>
      <c r="D65" s="132"/>
      <c r="E65" s="132"/>
      <c r="F65" s="132"/>
      <c r="G65" s="132"/>
      <c r="H65" s="132"/>
      <c r="I65" s="132"/>
      <c r="J65" s="132"/>
    </row>
    <row r="66" spans="1:12" ht="13.8" x14ac:dyDescent="0.45">
      <c r="A66" s="127" t="s">
        <v>420</v>
      </c>
      <c r="C66" s="136" t="s">
        <v>462</v>
      </c>
      <c r="D66" s="132" t="s">
        <v>463</v>
      </c>
      <c r="E66" s="132"/>
      <c r="F66" s="132"/>
      <c r="G66" s="132"/>
      <c r="H66" s="132"/>
      <c r="I66" s="132"/>
      <c r="J66" s="132"/>
    </row>
    <row r="67" spans="1:12" ht="14.1" x14ac:dyDescent="0.5">
      <c r="A67" s="146" t="s">
        <v>464</v>
      </c>
      <c r="B67" s="146" t="s">
        <v>465</v>
      </c>
      <c r="C67" s="89"/>
      <c r="D67" s="89" t="s">
        <v>466</v>
      </c>
      <c r="E67" s="89"/>
      <c r="F67" s="132"/>
      <c r="G67" s="132"/>
      <c r="H67" s="132"/>
      <c r="I67" s="132"/>
      <c r="J67" s="132"/>
    </row>
    <row r="68" spans="1:12" ht="13.8" x14ac:dyDescent="0.45">
      <c r="A68" s="127" t="s">
        <v>422</v>
      </c>
      <c r="B68" s="136" t="s">
        <v>271</v>
      </c>
      <c r="C68" s="23"/>
      <c r="D68" s="23" t="s">
        <v>467</v>
      </c>
      <c r="E68" s="23"/>
      <c r="F68" s="132"/>
      <c r="G68" s="132"/>
      <c r="H68" s="132"/>
      <c r="I68" s="132"/>
      <c r="J68" s="132"/>
    </row>
    <row r="69" spans="1:12" ht="13.8" x14ac:dyDescent="0.45">
      <c r="B69" s="136" t="s">
        <v>468</v>
      </c>
      <c r="C69" s="23"/>
      <c r="D69" s="23" t="s">
        <v>469</v>
      </c>
      <c r="E69" s="23"/>
      <c r="F69" s="132"/>
      <c r="G69" s="132"/>
      <c r="H69" s="132"/>
      <c r="I69" s="132"/>
      <c r="J69" s="132"/>
    </row>
    <row r="70" spans="1:12" ht="13.8" x14ac:dyDescent="0.45">
      <c r="A70" s="130" t="s">
        <v>423</v>
      </c>
      <c r="B70" s="136" t="s">
        <v>432</v>
      </c>
      <c r="C70" s="23"/>
      <c r="D70" s="23" t="s">
        <v>470</v>
      </c>
      <c r="E70" s="23"/>
      <c r="F70" s="132"/>
      <c r="G70" s="132"/>
      <c r="H70" s="132"/>
      <c r="I70" s="132"/>
      <c r="J70" s="132"/>
    </row>
    <row r="71" spans="1:12" ht="13.8" x14ac:dyDescent="0.45">
      <c r="B71" s="136" t="s">
        <v>437</v>
      </c>
      <c r="C71" s="54"/>
      <c r="D71" s="54" t="s">
        <v>471</v>
      </c>
      <c r="E71" s="54"/>
    </row>
    <row r="72" spans="1:12" ht="13.8" x14ac:dyDescent="0.45">
      <c r="A72" s="130" t="s">
        <v>424</v>
      </c>
      <c r="B72" s="136" t="s">
        <v>462</v>
      </c>
      <c r="C72" s="54"/>
      <c r="D72" s="136" t="s">
        <v>472</v>
      </c>
      <c r="E72" s="54"/>
    </row>
    <row r="73" spans="1:12" ht="13.8" x14ac:dyDescent="0.45">
      <c r="A73" s="130" t="s">
        <v>425</v>
      </c>
      <c r="B73" s="136" t="s">
        <v>442</v>
      </c>
      <c r="C73" s="54"/>
      <c r="D73" s="54" t="s">
        <v>473</v>
      </c>
      <c r="E73" s="54"/>
      <c r="I73" t="s">
        <v>474</v>
      </c>
    </row>
    <row r="74" spans="1:12" ht="13.8" x14ac:dyDescent="0.45">
      <c r="B74" s="136" t="s">
        <v>438</v>
      </c>
      <c r="C74" s="54"/>
      <c r="D74" s="54" t="s">
        <v>475</v>
      </c>
      <c r="E74" s="54"/>
      <c r="I74" t="s">
        <v>474</v>
      </c>
    </row>
    <row r="75" spans="1:12" ht="13.8" x14ac:dyDescent="0.45">
      <c r="A75" s="130" t="s">
        <v>426</v>
      </c>
      <c r="B75" s="136" t="s">
        <v>462</v>
      </c>
      <c r="C75" s="54"/>
      <c r="D75" s="54" t="s">
        <v>476</v>
      </c>
      <c r="E75" s="54"/>
      <c r="L75" t="s">
        <v>477</v>
      </c>
    </row>
    <row r="76" spans="1:12" ht="13.8" x14ac:dyDescent="0.45">
      <c r="B76" s="136" t="s">
        <v>478</v>
      </c>
      <c r="C76" s="54"/>
      <c r="D76" s="54" t="s">
        <v>479</v>
      </c>
      <c r="E76" s="54"/>
      <c r="L76" t="s">
        <v>480</v>
      </c>
    </row>
    <row r="77" spans="1:12" ht="13.8" x14ac:dyDescent="0.45">
      <c r="A77" s="130" t="s">
        <v>427</v>
      </c>
      <c r="B77" s="136" t="s">
        <v>389</v>
      </c>
      <c r="C77" s="54"/>
      <c r="D77" s="54" t="s">
        <v>481</v>
      </c>
      <c r="E77" s="54"/>
    </row>
    <row r="78" spans="1:12" ht="13.8" x14ac:dyDescent="0.45">
      <c r="B78" s="136" t="s">
        <v>443</v>
      </c>
      <c r="C78" s="54"/>
      <c r="D78" s="54" t="s">
        <v>482</v>
      </c>
      <c r="E78" s="54"/>
    </row>
    <row r="79" spans="1:12" ht="13.8" x14ac:dyDescent="0.45">
      <c r="B79" s="136" t="s">
        <v>1006</v>
      </c>
      <c r="C79" s="54"/>
      <c r="D79" s="54" t="s">
        <v>1011</v>
      </c>
      <c r="E79" s="54"/>
    </row>
    <row r="80" spans="1:12" ht="13.8" x14ac:dyDescent="0.45">
      <c r="B80" s="136" t="s">
        <v>1008</v>
      </c>
      <c r="C80" s="54"/>
      <c r="D80" t="s">
        <v>1010</v>
      </c>
      <c r="E80" s="54"/>
    </row>
    <row r="81" spans="1:6" ht="13.8" x14ac:dyDescent="0.45">
      <c r="B81" s="136" t="s">
        <v>1012</v>
      </c>
      <c r="C81" s="54"/>
      <c r="D81" t="s">
        <v>1013</v>
      </c>
      <c r="E81" s="54"/>
    </row>
    <row r="82" spans="1:6" ht="13.8" x14ac:dyDescent="0.45">
      <c r="B82" s="136" t="s">
        <v>1016</v>
      </c>
      <c r="C82" s="54"/>
      <c r="D82" t="s">
        <v>1017</v>
      </c>
      <c r="E82" s="54"/>
    </row>
    <row r="83" spans="1:6" ht="13.8" x14ac:dyDescent="0.45">
      <c r="A83" s="130" t="s">
        <v>428</v>
      </c>
      <c r="B83" s="136" t="s">
        <v>478</v>
      </c>
      <c r="C83" s="54"/>
      <c r="D83" s="54" t="s">
        <v>483</v>
      </c>
      <c r="E83" s="54"/>
    </row>
    <row r="84" spans="1:6" ht="13.8" x14ac:dyDescent="0.45">
      <c r="A84" s="130" t="s">
        <v>429</v>
      </c>
      <c r="B84" s="136" t="s">
        <v>478</v>
      </c>
      <c r="C84" s="54"/>
      <c r="D84" s="54" t="s">
        <v>484</v>
      </c>
      <c r="E84" s="54"/>
    </row>
    <row r="85" spans="1:6" ht="13.8" x14ac:dyDescent="0.45">
      <c r="A85" s="131" t="s">
        <v>430</v>
      </c>
      <c r="B85" s="136" t="s">
        <v>478</v>
      </c>
      <c r="C85" s="54"/>
      <c r="D85" s="54" t="s">
        <v>485</v>
      </c>
      <c r="E85" s="54"/>
    </row>
    <row r="86" spans="1:6" x14ac:dyDescent="0.4">
      <c r="A86" s="54"/>
      <c r="B86" s="54"/>
      <c r="C86" s="54"/>
      <c r="D86" s="54"/>
      <c r="E86" s="54"/>
    </row>
    <row r="87" spans="1:6" x14ac:dyDescent="0.4">
      <c r="A87" s="54"/>
      <c r="B87" s="54"/>
      <c r="C87" s="54"/>
      <c r="D87" s="54"/>
      <c r="E87" s="54"/>
    </row>
    <row r="88" spans="1:6" x14ac:dyDescent="0.4">
      <c r="A88" s="3" t="s">
        <v>486</v>
      </c>
    </row>
    <row r="89" spans="1:6" ht="13.8" x14ac:dyDescent="0.45">
      <c r="A89" s="3" t="s">
        <v>432</v>
      </c>
      <c r="B89" s="136" t="s">
        <v>487</v>
      </c>
    </row>
    <row r="90" spans="1:6" x14ac:dyDescent="0.4">
      <c r="A90" s="3" t="s">
        <v>437</v>
      </c>
      <c r="B90" s="3" t="s">
        <v>488</v>
      </c>
      <c r="D90" t="s">
        <v>489</v>
      </c>
    </row>
    <row r="91" spans="1:6" x14ac:dyDescent="0.4">
      <c r="D91" t="s">
        <v>1014</v>
      </c>
    </row>
    <row r="92" spans="1:6" x14ac:dyDescent="0.4">
      <c r="D92" t="s">
        <v>490</v>
      </c>
    </row>
    <row r="93" spans="1:6" x14ac:dyDescent="0.4">
      <c r="D93" t="s">
        <v>491</v>
      </c>
    </row>
    <row r="94" spans="1:6" x14ac:dyDescent="0.4">
      <c r="D94" s="3" t="s">
        <v>1015</v>
      </c>
      <c r="F94" t="s">
        <v>492</v>
      </c>
    </row>
    <row r="95" spans="1:6" x14ac:dyDescent="0.4">
      <c r="D95" s="3" t="s">
        <v>443</v>
      </c>
      <c r="F95" t="s">
        <v>493</v>
      </c>
    </row>
    <row r="96" spans="1:6" x14ac:dyDescent="0.4">
      <c r="F96" t="s">
        <v>494</v>
      </c>
    </row>
    <row r="97" spans="4:8" x14ac:dyDescent="0.4">
      <c r="F97" t="s">
        <v>495</v>
      </c>
    </row>
    <row r="98" spans="4:8" x14ac:dyDescent="0.4">
      <c r="F98" t="s">
        <v>496</v>
      </c>
    </row>
    <row r="99" spans="4:8" x14ac:dyDescent="0.4">
      <c r="D99" t="s">
        <v>497</v>
      </c>
    </row>
    <row r="100" spans="4:8" x14ac:dyDescent="0.4">
      <c r="D100" s="3" t="s">
        <v>438</v>
      </c>
      <c r="E100" t="s">
        <v>498</v>
      </c>
    </row>
    <row r="101" spans="4:8" x14ac:dyDescent="0.4">
      <c r="E101" t="s">
        <v>499</v>
      </c>
    </row>
    <row r="102" spans="4:8" x14ac:dyDescent="0.4">
      <c r="D102" s="3" t="s">
        <v>442</v>
      </c>
      <c r="E102" t="s">
        <v>500</v>
      </c>
    </row>
    <row r="103" spans="4:8" x14ac:dyDescent="0.4">
      <c r="E103" t="s">
        <v>501</v>
      </c>
    </row>
    <row r="104" spans="4:8" x14ac:dyDescent="0.4">
      <c r="E104" t="s">
        <v>502</v>
      </c>
    </row>
    <row r="105" spans="4:8" x14ac:dyDescent="0.4">
      <c r="G105" t="s">
        <v>503</v>
      </c>
      <c r="H105" t="s">
        <v>504</v>
      </c>
    </row>
    <row r="106" spans="4:8" x14ac:dyDescent="0.4">
      <c r="G106" s="147">
        <v>0.8</v>
      </c>
      <c r="H106">
        <v>1.281551565545</v>
      </c>
    </row>
    <row r="107" spans="4:8" x14ac:dyDescent="0.4">
      <c r="G107" s="147">
        <v>0.9</v>
      </c>
      <c r="H107">
        <v>1.6448536269509999</v>
      </c>
    </row>
    <row r="108" spans="4:8" x14ac:dyDescent="0.4">
      <c r="G108" s="147">
        <v>0.95</v>
      </c>
      <c r="H108">
        <v>1.9599639845400001</v>
      </c>
    </row>
    <row r="109" spans="4:8" x14ac:dyDescent="0.4">
      <c r="G109" s="147">
        <v>0.98</v>
      </c>
      <c r="H109">
        <v>2.3263478740410002</v>
      </c>
    </row>
    <row r="110" spans="4:8" x14ac:dyDescent="0.4">
      <c r="G110" s="147">
        <v>0.99</v>
      </c>
      <c r="H110">
        <v>2.5758293035489999</v>
      </c>
    </row>
    <row r="112" spans="4:8" x14ac:dyDescent="0.4">
      <c r="E112" t="s">
        <v>505</v>
      </c>
    </row>
    <row r="113" spans="4:13" x14ac:dyDescent="0.4">
      <c r="D113" t="s">
        <v>506</v>
      </c>
    </row>
    <row r="114" spans="4:13" x14ac:dyDescent="0.4">
      <c r="D114" t="s">
        <v>507</v>
      </c>
    </row>
    <row r="115" spans="4:13" x14ac:dyDescent="0.4">
      <c r="D115" t="s">
        <v>508</v>
      </c>
    </row>
    <row r="116" spans="4:13" x14ac:dyDescent="0.4">
      <c r="D116" t="s">
        <v>509</v>
      </c>
    </row>
    <row r="117" spans="4:13" x14ac:dyDescent="0.4">
      <c r="D117" t="s">
        <v>510</v>
      </c>
    </row>
    <row r="118" spans="4:13" x14ac:dyDescent="0.4">
      <c r="M118" t="s">
        <v>511</v>
      </c>
    </row>
    <row r="119" spans="4:13" x14ac:dyDescent="0.4">
      <c r="M119" t="s">
        <v>512</v>
      </c>
    </row>
    <row r="120" spans="4:13" x14ac:dyDescent="0.4">
      <c r="M120" t="s">
        <v>513</v>
      </c>
    </row>
    <row r="121" spans="4:13" x14ac:dyDescent="0.4">
      <c r="M121" t="s">
        <v>514</v>
      </c>
    </row>
    <row r="131" spans="1:4" x14ac:dyDescent="0.4">
      <c r="D131" t="s">
        <v>515</v>
      </c>
    </row>
    <row r="132" spans="1:4" x14ac:dyDescent="0.4">
      <c r="A132" s="3" t="s">
        <v>437</v>
      </c>
      <c r="B132" s="3" t="s">
        <v>516</v>
      </c>
      <c r="D132" t="s">
        <v>517</v>
      </c>
    </row>
    <row r="133" spans="1:4" x14ac:dyDescent="0.4">
      <c r="D133" t="s">
        <v>518</v>
      </c>
    </row>
    <row r="134" spans="1:4" x14ac:dyDescent="0.4">
      <c r="D134" t="s">
        <v>519</v>
      </c>
    </row>
    <row r="135" spans="1:4" x14ac:dyDescent="0.4">
      <c r="D135" t="s">
        <v>520</v>
      </c>
    </row>
    <row r="136" spans="1:4" x14ac:dyDescent="0.4">
      <c r="D136" t="s">
        <v>521</v>
      </c>
    </row>
  </sheetData>
  <sheetProtection selectLockedCells="1" selectUnlockedCells="1"/>
  <pageMargins left="0.7" right="0.7" top="0.75" bottom="0.75" header="0.51180555555555551" footer="0.51180555555555551"/>
  <pageSetup paperSize="9" firstPageNumber="0" orientation="portrait" horizontalDpi="300" verticalDpi="300" r:id="rId1"/>
  <headerFooter alignWithMargins="0"/>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F35"/>
  <sheetViews>
    <sheetView workbookViewId="0">
      <selection activeCell="F4" sqref="F4"/>
    </sheetView>
  </sheetViews>
  <sheetFormatPr baseColWidth="10" defaultRowHeight="12.3" x14ac:dyDescent="0.4"/>
  <cols>
    <col min="1" max="1" width="29.33203125" bestFit="1" customWidth="1"/>
  </cols>
  <sheetData>
    <row r="1" spans="1:6" x14ac:dyDescent="0.4">
      <c r="A1" t="s">
        <v>927</v>
      </c>
      <c r="E1" s="157" t="s">
        <v>1109</v>
      </c>
    </row>
    <row r="3" spans="1:6" x14ac:dyDescent="0.4">
      <c r="A3" t="s">
        <v>566</v>
      </c>
      <c r="F3" s="1">
        <v>44586</v>
      </c>
    </row>
    <row r="4" spans="1:6" x14ac:dyDescent="0.4">
      <c r="A4" s="3" t="s">
        <v>613</v>
      </c>
    </row>
    <row r="5" spans="1:6" x14ac:dyDescent="0.4">
      <c r="A5" s="3" t="s">
        <v>564</v>
      </c>
      <c r="B5" s="3" t="s">
        <v>565</v>
      </c>
    </row>
    <row r="6" spans="1:6" x14ac:dyDescent="0.4">
      <c r="B6" t="s">
        <v>567</v>
      </c>
      <c r="C6" t="s">
        <v>568</v>
      </c>
      <c r="D6" t="s">
        <v>569</v>
      </c>
      <c r="E6" t="s">
        <v>574</v>
      </c>
    </row>
    <row r="7" spans="1:6" ht="15.3" x14ac:dyDescent="0.55000000000000004">
      <c r="A7" s="80" t="s">
        <v>570</v>
      </c>
      <c r="C7" t="s">
        <v>571</v>
      </c>
      <c r="D7" t="s">
        <v>571</v>
      </c>
      <c r="E7" s="152" t="s">
        <v>573</v>
      </c>
    </row>
    <row r="8" spans="1:6" ht="15.3" x14ac:dyDescent="0.55000000000000004">
      <c r="A8" t="s">
        <v>572</v>
      </c>
      <c r="C8" t="s">
        <v>571</v>
      </c>
      <c r="E8" s="152" t="s">
        <v>575</v>
      </c>
    </row>
    <row r="9" spans="1:6" ht="15.3" x14ac:dyDescent="0.55000000000000004">
      <c r="A9" s="80" t="s">
        <v>576</v>
      </c>
      <c r="C9" t="s">
        <v>571</v>
      </c>
      <c r="D9" t="s">
        <v>571</v>
      </c>
      <c r="E9" s="152" t="s">
        <v>577</v>
      </c>
    </row>
    <row r="10" spans="1:6" ht="15.3" x14ac:dyDescent="0.55000000000000004">
      <c r="A10" s="153" t="s">
        <v>578</v>
      </c>
      <c r="C10" t="s">
        <v>571</v>
      </c>
      <c r="E10" s="152" t="s">
        <v>579</v>
      </c>
    </row>
    <row r="11" spans="1:6" ht="15.3" x14ac:dyDescent="0.55000000000000004">
      <c r="A11" s="153" t="s">
        <v>581</v>
      </c>
      <c r="C11" t="s">
        <v>571</v>
      </c>
      <c r="E11" s="152" t="s">
        <v>580</v>
      </c>
    </row>
    <row r="12" spans="1:6" ht="15.3" x14ac:dyDescent="0.55000000000000004">
      <c r="A12" s="153" t="s">
        <v>582</v>
      </c>
      <c r="B12" t="s">
        <v>571</v>
      </c>
      <c r="E12" s="152" t="s">
        <v>583</v>
      </c>
    </row>
    <row r="13" spans="1:6" ht="15.3" x14ac:dyDescent="0.55000000000000004">
      <c r="A13" s="153" t="s">
        <v>584</v>
      </c>
      <c r="D13" t="s">
        <v>586</v>
      </c>
      <c r="E13" s="152" t="s">
        <v>585</v>
      </c>
    </row>
    <row r="14" spans="1:6" ht="15.3" x14ac:dyDescent="0.55000000000000004">
      <c r="A14" s="153" t="s">
        <v>587</v>
      </c>
      <c r="C14" t="s">
        <v>571</v>
      </c>
      <c r="E14" s="152" t="s">
        <v>588</v>
      </c>
    </row>
    <row r="15" spans="1:6" ht="15.3" x14ac:dyDescent="0.55000000000000004">
      <c r="A15" s="80" t="s">
        <v>589</v>
      </c>
      <c r="C15" t="s">
        <v>571</v>
      </c>
      <c r="E15" s="152" t="s">
        <v>590</v>
      </c>
    </row>
    <row r="16" spans="1:6" ht="15.3" x14ac:dyDescent="0.55000000000000004">
      <c r="A16" s="154" t="s">
        <v>591</v>
      </c>
      <c r="C16" t="s">
        <v>571</v>
      </c>
      <c r="E16" s="152" t="s">
        <v>592</v>
      </c>
    </row>
    <row r="17" spans="1:6" ht="15.3" x14ac:dyDescent="0.55000000000000004">
      <c r="A17" s="80" t="s">
        <v>593</v>
      </c>
      <c r="C17" t="s">
        <v>586</v>
      </c>
      <c r="E17" s="152" t="s">
        <v>594</v>
      </c>
    </row>
    <row r="18" spans="1:6" ht="15.3" x14ac:dyDescent="0.55000000000000004">
      <c r="A18" s="80" t="s">
        <v>595</v>
      </c>
      <c r="C18" t="s">
        <v>571</v>
      </c>
      <c r="E18" s="152" t="s">
        <v>596</v>
      </c>
    </row>
    <row r="19" spans="1:6" ht="15.3" x14ac:dyDescent="0.55000000000000004">
      <c r="A19" s="80" t="s">
        <v>597</v>
      </c>
      <c r="C19" t="s">
        <v>571</v>
      </c>
      <c r="E19" s="152" t="s">
        <v>598</v>
      </c>
    </row>
    <row r="20" spans="1:6" ht="15.3" x14ac:dyDescent="0.55000000000000004">
      <c r="A20" s="80" t="s">
        <v>599</v>
      </c>
      <c r="B20" t="s">
        <v>571</v>
      </c>
      <c r="E20" s="152" t="s">
        <v>600</v>
      </c>
    </row>
    <row r="21" spans="1:6" ht="15.3" x14ac:dyDescent="0.55000000000000004">
      <c r="A21" s="80" t="s">
        <v>601</v>
      </c>
      <c r="B21" t="s">
        <v>571</v>
      </c>
      <c r="E21" s="152" t="s">
        <v>602</v>
      </c>
    </row>
    <row r="22" spans="1:6" ht="15.3" x14ac:dyDescent="0.55000000000000004">
      <c r="A22" s="80" t="s">
        <v>603</v>
      </c>
      <c r="B22" t="s">
        <v>571</v>
      </c>
      <c r="E22" s="152" t="s">
        <v>604</v>
      </c>
    </row>
    <row r="23" spans="1:6" ht="15.3" x14ac:dyDescent="0.55000000000000004">
      <c r="A23" s="154" t="s">
        <v>605</v>
      </c>
      <c r="B23" t="s">
        <v>571</v>
      </c>
      <c r="C23" s="3"/>
      <c r="E23" s="152" t="s">
        <v>606</v>
      </c>
    </row>
    <row r="26" spans="1:6" x14ac:dyDescent="0.4">
      <c r="A26" s="3" t="s">
        <v>614</v>
      </c>
    </row>
    <row r="27" spans="1:6" x14ac:dyDescent="0.4">
      <c r="A27" s="3" t="s">
        <v>564</v>
      </c>
      <c r="B27" s="3" t="s">
        <v>565</v>
      </c>
    </row>
    <row r="28" spans="1:6" x14ac:dyDescent="0.4">
      <c r="A28" s="3"/>
      <c r="B28" t="s">
        <v>609</v>
      </c>
      <c r="C28" t="s">
        <v>610</v>
      </c>
      <c r="D28" t="s">
        <v>611</v>
      </c>
      <c r="E28" t="s">
        <v>612</v>
      </c>
      <c r="F28" t="s">
        <v>574</v>
      </c>
    </row>
    <row r="29" spans="1:6" ht="14.1" x14ac:dyDescent="0.5">
      <c r="A29" t="s">
        <v>615</v>
      </c>
      <c r="E29" t="s">
        <v>571</v>
      </c>
      <c r="F29" s="40" t="s">
        <v>607</v>
      </c>
    </row>
    <row r="30" spans="1:6" ht="14.1" x14ac:dyDescent="0.5">
      <c r="A30" s="28" t="s">
        <v>616</v>
      </c>
      <c r="E30" t="s">
        <v>571</v>
      </c>
      <c r="F30" s="40" t="s">
        <v>608</v>
      </c>
    </row>
    <row r="31" spans="1:6" x14ac:dyDescent="0.4">
      <c r="A31" s="28" t="s">
        <v>617</v>
      </c>
      <c r="E31" t="s">
        <v>571</v>
      </c>
    </row>
    <row r="32" spans="1:6" x14ac:dyDescent="0.4">
      <c r="A32" s="28" t="s">
        <v>618</v>
      </c>
      <c r="E32" t="s">
        <v>571</v>
      </c>
    </row>
    <row r="33" spans="1:1" x14ac:dyDescent="0.4">
      <c r="A33" s="28"/>
    </row>
    <row r="35" spans="1:1" x14ac:dyDescent="0.4">
      <c r="A35" s="3" t="s">
        <v>1319</v>
      </c>
    </row>
  </sheetData>
  <pageMargins left="0.7" right="0.7" top="0.75" bottom="0.75" header="0.3" footer="0.3"/>
  <pageSetup paperSize="9"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66CCFF"/>
  </sheetPr>
  <dimension ref="A1:K47"/>
  <sheetViews>
    <sheetView topLeftCell="D1" workbookViewId="0">
      <selection activeCell="A20" sqref="A20"/>
    </sheetView>
  </sheetViews>
  <sheetFormatPr baseColWidth="10" defaultRowHeight="12.3" x14ac:dyDescent="0.4"/>
  <cols>
    <col min="1" max="1" width="14" customWidth="1"/>
    <col min="2" max="2" width="7.5546875" customWidth="1"/>
    <col min="3" max="3" width="24.5546875" customWidth="1"/>
    <col min="4" max="4" width="21.109375" customWidth="1"/>
    <col min="5" max="5" width="18.5546875" customWidth="1"/>
    <col min="6" max="6" width="12.5546875" customWidth="1"/>
    <col min="7" max="7" width="27.109375" customWidth="1"/>
    <col min="8" max="8" width="31.5546875" customWidth="1"/>
    <col min="9" max="9" width="48.109375" customWidth="1"/>
  </cols>
  <sheetData>
    <row r="1" spans="1:11" ht="15" x14ac:dyDescent="0.5">
      <c r="A1" s="2" t="s">
        <v>45</v>
      </c>
      <c r="G1" t="s">
        <v>0</v>
      </c>
      <c r="H1" s="1">
        <v>42463</v>
      </c>
      <c r="I1" t="s">
        <v>783</v>
      </c>
    </row>
    <row r="2" spans="1:11" x14ac:dyDescent="0.4">
      <c r="A2" s="3" t="s">
        <v>2</v>
      </c>
      <c r="B2" s="3" t="s">
        <v>3</v>
      </c>
      <c r="C2" s="3" t="s">
        <v>4</v>
      </c>
      <c r="D2" s="3" t="s">
        <v>5</v>
      </c>
      <c r="E2" s="3" t="s">
        <v>3</v>
      </c>
      <c r="F2" s="3" t="s">
        <v>4</v>
      </c>
      <c r="G2" s="3" t="s">
        <v>6</v>
      </c>
      <c r="H2" s="3" t="s">
        <v>3</v>
      </c>
      <c r="I2" s="3" t="s">
        <v>46</v>
      </c>
      <c r="J2" s="3" t="s">
        <v>47</v>
      </c>
      <c r="K2" s="3" t="s">
        <v>9</v>
      </c>
    </row>
    <row r="3" spans="1:11" x14ac:dyDescent="0.4">
      <c r="A3" s="4" t="s">
        <v>48</v>
      </c>
      <c r="B3" s="5" t="s">
        <v>49</v>
      </c>
      <c r="C3" s="5"/>
    </row>
    <row r="4" spans="1:11" x14ac:dyDescent="0.4">
      <c r="A4" s="5" t="s">
        <v>639</v>
      </c>
      <c r="B4" s="5" t="s">
        <v>13</v>
      </c>
      <c r="C4" s="5" t="s">
        <v>17</v>
      </c>
      <c r="J4" t="s">
        <v>50</v>
      </c>
    </row>
    <row r="5" spans="1:11" x14ac:dyDescent="0.4">
      <c r="D5" s="282" t="s">
        <v>73</v>
      </c>
      <c r="E5" s="282" t="s">
        <v>13</v>
      </c>
      <c r="F5" s="283" t="s">
        <v>17</v>
      </c>
      <c r="G5" s="283" t="s">
        <v>813</v>
      </c>
      <c r="H5" s="283" t="s">
        <v>13</v>
      </c>
      <c r="I5" s="283" t="s">
        <v>17</v>
      </c>
      <c r="J5" t="s">
        <v>50</v>
      </c>
    </row>
    <row r="6" spans="1:11" x14ac:dyDescent="0.4">
      <c r="A6" s="124"/>
      <c r="B6" s="124"/>
      <c r="C6" s="124"/>
      <c r="D6" s="251" t="s">
        <v>51</v>
      </c>
      <c r="E6" s="251" t="s">
        <v>781</v>
      </c>
      <c r="F6" s="251" t="s">
        <v>17</v>
      </c>
      <c r="G6" s="252" t="s">
        <v>801</v>
      </c>
      <c r="H6" s="252" t="s">
        <v>52</v>
      </c>
      <c r="I6" s="252" t="s">
        <v>1039</v>
      </c>
      <c r="J6" t="s">
        <v>50</v>
      </c>
    </row>
    <row r="7" spans="1:11" x14ac:dyDescent="0.4">
      <c r="A7" s="124"/>
      <c r="B7" s="124"/>
      <c r="C7" s="124"/>
      <c r="D7" s="251"/>
      <c r="E7" s="251"/>
      <c r="F7" s="251"/>
      <c r="G7" s="252" t="s">
        <v>638</v>
      </c>
      <c r="H7" s="252" t="s">
        <v>52</v>
      </c>
      <c r="I7" s="252" t="s">
        <v>17</v>
      </c>
      <c r="J7" t="s">
        <v>50</v>
      </c>
    </row>
    <row r="8" spans="1:11" x14ac:dyDescent="0.4">
      <c r="A8" s="124"/>
      <c r="B8" s="124"/>
      <c r="C8" s="124"/>
      <c r="D8" s="251"/>
      <c r="E8" s="251"/>
      <c r="F8" s="251"/>
      <c r="G8" s="252" t="s">
        <v>56</v>
      </c>
      <c r="H8" s="252" t="s">
        <v>52</v>
      </c>
      <c r="I8" s="252" t="s">
        <v>1040</v>
      </c>
      <c r="J8" t="s">
        <v>50</v>
      </c>
    </row>
    <row r="9" spans="1:11" x14ac:dyDescent="0.4">
      <c r="A9" s="124"/>
      <c r="B9" s="124"/>
      <c r="C9" s="124"/>
      <c r="D9" s="251"/>
      <c r="E9" s="251"/>
      <c r="F9" s="251"/>
      <c r="G9" s="252" t="s">
        <v>714</v>
      </c>
      <c r="H9" s="252" t="s">
        <v>52</v>
      </c>
      <c r="I9" s="252" t="s">
        <v>805</v>
      </c>
      <c r="J9" t="s">
        <v>50</v>
      </c>
    </row>
    <row r="10" spans="1:11" x14ac:dyDescent="0.4">
      <c r="A10" s="124"/>
      <c r="B10" s="124"/>
      <c r="C10" s="124"/>
      <c r="D10" s="251"/>
      <c r="E10" s="251"/>
      <c r="F10" s="251"/>
      <c r="G10" s="252" t="s">
        <v>802</v>
      </c>
      <c r="H10" s="252" t="s">
        <v>52</v>
      </c>
      <c r="I10" s="252" t="s">
        <v>805</v>
      </c>
      <c r="J10" t="s">
        <v>50</v>
      </c>
    </row>
    <row r="11" spans="1:11" x14ac:dyDescent="0.4">
      <c r="A11" s="124"/>
      <c r="B11" s="124"/>
      <c r="C11" s="124"/>
      <c r="D11" s="251"/>
      <c r="E11" s="251"/>
      <c r="F11" s="251"/>
      <c r="G11" s="252" t="s">
        <v>1041</v>
      </c>
      <c r="H11" s="252" t="s">
        <v>52</v>
      </c>
      <c r="I11" s="252" t="s">
        <v>805</v>
      </c>
      <c r="J11" t="s">
        <v>50</v>
      </c>
    </row>
    <row r="12" spans="1:11" x14ac:dyDescent="0.4">
      <c r="A12" s="124"/>
      <c r="B12" s="124"/>
      <c r="C12" s="124"/>
      <c r="D12" s="251"/>
      <c r="E12" s="251"/>
      <c r="F12" s="251"/>
      <c r="G12" s="252" t="s">
        <v>803</v>
      </c>
      <c r="H12" s="252" t="s">
        <v>804</v>
      </c>
      <c r="I12" s="252" t="s">
        <v>806</v>
      </c>
      <c r="J12" t="s">
        <v>50</v>
      </c>
    </row>
    <row r="13" spans="1:11" x14ac:dyDescent="0.4">
      <c r="D13" s="253" t="s">
        <v>814</v>
      </c>
      <c r="E13" s="253" t="s">
        <v>807</v>
      </c>
      <c r="F13" s="5" t="s">
        <v>17</v>
      </c>
      <c r="G13" s="5" t="s">
        <v>638</v>
      </c>
      <c r="H13" s="5" t="s">
        <v>52</v>
      </c>
      <c r="I13" s="5" t="s">
        <v>17</v>
      </c>
      <c r="J13" t="s">
        <v>50</v>
      </c>
    </row>
    <row r="14" spans="1:11" x14ac:dyDescent="0.4">
      <c r="D14" s="5"/>
      <c r="E14" s="5"/>
      <c r="F14" s="5"/>
      <c r="G14" s="5" t="s">
        <v>53</v>
      </c>
      <c r="H14" s="253" t="s">
        <v>808</v>
      </c>
      <c r="I14" s="5" t="s">
        <v>17</v>
      </c>
      <c r="J14" t="s">
        <v>50</v>
      </c>
    </row>
    <row r="15" spans="1:11" x14ac:dyDescent="0.4">
      <c r="D15" s="5"/>
      <c r="E15" s="5"/>
      <c r="F15" s="5"/>
      <c r="G15" s="5" t="s">
        <v>55</v>
      </c>
      <c r="H15" s="253" t="s">
        <v>808</v>
      </c>
      <c r="I15" s="5" t="s">
        <v>17</v>
      </c>
      <c r="J15" t="s">
        <v>50</v>
      </c>
    </row>
    <row r="16" spans="1:11" x14ac:dyDescent="0.4">
      <c r="D16" s="5"/>
      <c r="E16" s="5"/>
      <c r="F16" s="5"/>
      <c r="G16" s="5" t="s">
        <v>58</v>
      </c>
      <c r="H16" s="5" t="s">
        <v>59</v>
      </c>
      <c r="I16" s="5" t="s">
        <v>60</v>
      </c>
      <c r="J16" t="s">
        <v>50</v>
      </c>
    </row>
    <row r="17" spans="4:11" x14ac:dyDescent="0.4">
      <c r="D17" s="5"/>
      <c r="E17" s="5"/>
      <c r="F17" s="5"/>
      <c r="G17" s="5" t="s">
        <v>61</v>
      </c>
      <c r="H17" s="253" t="s">
        <v>52</v>
      </c>
      <c r="I17" s="5" t="s">
        <v>62</v>
      </c>
      <c r="J17" t="s">
        <v>50</v>
      </c>
    </row>
    <row r="18" spans="4:11" x14ac:dyDescent="0.4">
      <c r="D18" s="5"/>
      <c r="E18" s="5"/>
      <c r="F18" s="5"/>
      <c r="G18" s="15" t="s">
        <v>63</v>
      </c>
      <c r="H18" s="253" t="s">
        <v>52</v>
      </c>
      <c r="I18" s="5" t="s">
        <v>17</v>
      </c>
      <c r="J18" t="s">
        <v>50</v>
      </c>
    </row>
    <row r="19" spans="4:11" x14ac:dyDescent="0.4">
      <c r="D19" s="5"/>
      <c r="E19" s="5"/>
      <c r="F19" s="5"/>
      <c r="G19" s="16" t="s">
        <v>64</v>
      </c>
      <c r="H19" s="5" t="s">
        <v>54</v>
      </c>
      <c r="I19" s="5" t="s">
        <v>17</v>
      </c>
      <c r="J19" t="s">
        <v>50</v>
      </c>
    </row>
    <row r="20" spans="4:11" x14ac:dyDescent="0.4">
      <c r="D20" s="5"/>
      <c r="E20" s="5"/>
      <c r="F20" s="5"/>
      <c r="G20" s="15" t="s">
        <v>65</v>
      </c>
      <c r="H20" s="5" t="s">
        <v>54</v>
      </c>
      <c r="I20" s="253" t="s">
        <v>809</v>
      </c>
      <c r="J20" t="s">
        <v>66</v>
      </c>
      <c r="K20" s="10" t="s">
        <v>22</v>
      </c>
    </row>
    <row r="21" spans="4:11" x14ac:dyDescent="0.4">
      <c r="D21" s="5"/>
      <c r="E21" s="5"/>
      <c r="F21" s="5"/>
      <c r="G21" s="15" t="s">
        <v>67</v>
      </c>
      <c r="H21" s="5" t="s">
        <v>54</v>
      </c>
      <c r="I21" s="253" t="s">
        <v>809</v>
      </c>
      <c r="J21" t="s">
        <v>68</v>
      </c>
      <c r="K21" s="10" t="s">
        <v>22</v>
      </c>
    </row>
    <row r="22" spans="4:11" x14ac:dyDescent="0.4">
      <c r="D22" s="5"/>
      <c r="E22" s="5"/>
      <c r="F22" s="5"/>
      <c r="G22" s="15" t="s">
        <v>69</v>
      </c>
      <c r="H22" s="5" t="s">
        <v>54</v>
      </c>
      <c r="I22" s="253" t="s">
        <v>809</v>
      </c>
      <c r="J22" t="s">
        <v>66</v>
      </c>
      <c r="K22" s="10" t="s">
        <v>22</v>
      </c>
    </row>
    <row r="23" spans="4:11" x14ac:dyDescent="0.4">
      <c r="D23" s="5"/>
      <c r="E23" s="5"/>
      <c r="F23" s="5"/>
      <c r="G23" s="15" t="s">
        <v>70</v>
      </c>
      <c r="H23" s="5" t="s">
        <v>71</v>
      </c>
      <c r="I23" s="5" t="s">
        <v>72</v>
      </c>
      <c r="J23" t="s">
        <v>50</v>
      </c>
    </row>
    <row r="24" spans="4:11" x14ac:dyDescent="0.4">
      <c r="D24" s="5"/>
      <c r="E24" s="5"/>
      <c r="F24" s="5"/>
      <c r="G24" s="254" t="s">
        <v>810</v>
      </c>
      <c r="H24" s="253" t="s">
        <v>52</v>
      </c>
      <c r="I24" s="253" t="s">
        <v>812</v>
      </c>
      <c r="J24" t="s">
        <v>50</v>
      </c>
    </row>
    <row r="25" spans="4:11" x14ac:dyDescent="0.4">
      <c r="D25" s="5"/>
      <c r="E25" s="5"/>
      <c r="F25" s="5"/>
      <c r="G25" s="254" t="s">
        <v>882</v>
      </c>
      <c r="H25" s="253" t="s">
        <v>52</v>
      </c>
      <c r="I25" s="253" t="s">
        <v>812</v>
      </c>
      <c r="J25" t="s">
        <v>50</v>
      </c>
    </row>
    <row r="26" spans="4:11" x14ac:dyDescent="0.4">
      <c r="D26" s="5"/>
      <c r="E26" s="5"/>
      <c r="F26" s="5"/>
      <c r="G26" s="254" t="s">
        <v>811</v>
      </c>
      <c r="H26" s="253" t="s">
        <v>52</v>
      </c>
      <c r="I26" s="253" t="s">
        <v>812</v>
      </c>
      <c r="J26" t="s">
        <v>50</v>
      </c>
    </row>
    <row r="27" spans="4:11" ht="61.5" x14ac:dyDescent="0.4">
      <c r="D27" s="6" t="s">
        <v>929</v>
      </c>
      <c r="E27" s="6" t="s">
        <v>13</v>
      </c>
      <c r="F27" s="7" t="s">
        <v>74</v>
      </c>
      <c r="G27" s="17" t="s">
        <v>75</v>
      </c>
      <c r="H27" s="6"/>
      <c r="I27" s="6"/>
      <c r="J27" s="13" t="s">
        <v>50</v>
      </c>
      <c r="K27" s="18" t="s">
        <v>22</v>
      </c>
    </row>
    <row r="28" spans="4:11" x14ac:dyDescent="0.4">
      <c r="D28" s="19" t="s">
        <v>76</v>
      </c>
      <c r="E28" s="19" t="s">
        <v>13</v>
      </c>
      <c r="F28" s="19" t="s">
        <v>17</v>
      </c>
      <c r="G28" s="20" t="s">
        <v>77</v>
      </c>
      <c r="H28" s="19" t="s">
        <v>13</v>
      </c>
      <c r="I28" s="19" t="s">
        <v>17</v>
      </c>
      <c r="J28" t="s">
        <v>848</v>
      </c>
      <c r="K28" s="10" t="s">
        <v>22</v>
      </c>
    </row>
    <row r="29" spans="4:11" x14ac:dyDescent="0.4">
      <c r="D29" s="19"/>
      <c r="E29" s="19"/>
      <c r="F29" s="19"/>
      <c r="G29" s="20" t="s">
        <v>78</v>
      </c>
      <c r="H29" s="19" t="s">
        <v>13</v>
      </c>
      <c r="I29" s="19" t="s">
        <v>26</v>
      </c>
      <c r="J29" t="s">
        <v>848</v>
      </c>
      <c r="K29" s="10" t="s">
        <v>22</v>
      </c>
    </row>
    <row r="30" spans="4:11" x14ac:dyDescent="0.4">
      <c r="D30" s="19"/>
      <c r="E30" s="19"/>
      <c r="F30" s="19"/>
      <c r="G30" s="20" t="s">
        <v>843</v>
      </c>
      <c r="H30" s="19" t="s">
        <v>13</v>
      </c>
      <c r="I30" s="19" t="s">
        <v>26</v>
      </c>
      <c r="J30" t="s">
        <v>848</v>
      </c>
      <c r="K30" s="280" t="s">
        <v>844</v>
      </c>
    </row>
    <row r="31" spans="4:11" x14ac:dyDescent="0.4">
      <c r="D31" s="19"/>
      <c r="E31" s="19"/>
      <c r="F31" s="19"/>
      <c r="G31" s="20" t="s">
        <v>79</v>
      </c>
      <c r="H31" s="19" t="s">
        <v>13</v>
      </c>
      <c r="I31" s="19" t="s">
        <v>26</v>
      </c>
      <c r="J31" t="s">
        <v>848</v>
      </c>
      <c r="K31" s="280" t="s">
        <v>845</v>
      </c>
    </row>
    <row r="32" spans="4:11" x14ac:dyDescent="0.4">
      <c r="D32" s="19"/>
      <c r="E32" s="19"/>
      <c r="F32" s="19"/>
      <c r="G32" s="20" t="s">
        <v>846</v>
      </c>
      <c r="H32" s="19" t="s">
        <v>13</v>
      </c>
      <c r="I32" s="19" t="s">
        <v>17</v>
      </c>
      <c r="J32" t="s">
        <v>847</v>
      </c>
      <c r="K32" s="280" t="s">
        <v>845</v>
      </c>
    </row>
    <row r="33" spans="1:11" x14ac:dyDescent="0.4">
      <c r="D33" s="21" t="s">
        <v>80</v>
      </c>
      <c r="E33" s="21" t="s">
        <v>13</v>
      </c>
      <c r="F33" s="21" t="s">
        <v>17</v>
      </c>
      <c r="G33" s="22" t="s">
        <v>81</v>
      </c>
      <c r="H33" s="21" t="s">
        <v>13</v>
      </c>
      <c r="I33" s="21" t="s">
        <v>17</v>
      </c>
      <c r="J33" s="23" t="s">
        <v>82</v>
      </c>
      <c r="K33" s="18" t="s">
        <v>22</v>
      </c>
    </row>
    <row r="34" spans="1:11" x14ac:dyDescent="0.4">
      <c r="D34" s="21"/>
      <c r="E34" s="21"/>
      <c r="F34" s="21"/>
      <c r="G34" s="22" t="s">
        <v>83</v>
      </c>
      <c r="H34" s="21" t="s">
        <v>13</v>
      </c>
      <c r="I34" s="21" t="s">
        <v>17</v>
      </c>
      <c r="J34" s="23" t="s">
        <v>82</v>
      </c>
      <c r="K34" s="18" t="s">
        <v>22</v>
      </c>
    </row>
    <row r="35" spans="1:11" x14ac:dyDescent="0.4">
      <c r="D35" s="21"/>
      <c r="E35" s="21"/>
      <c r="F35" s="21"/>
      <c r="G35" s="22" t="s">
        <v>84</v>
      </c>
      <c r="H35" s="21" t="s">
        <v>13</v>
      </c>
      <c r="I35" s="21" t="s">
        <v>17</v>
      </c>
      <c r="J35" s="23" t="s">
        <v>82</v>
      </c>
      <c r="K35" s="18" t="s">
        <v>22</v>
      </c>
    </row>
    <row r="36" spans="1:11" x14ac:dyDescent="0.4">
      <c r="D36" s="21"/>
      <c r="E36" s="21"/>
      <c r="F36" s="21"/>
      <c r="G36" s="22" t="s">
        <v>85</v>
      </c>
      <c r="H36" s="21" t="s">
        <v>13</v>
      </c>
      <c r="I36" s="21" t="s">
        <v>17</v>
      </c>
      <c r="J36" s="23" t="s">
        <v>82</v>
      </c>
      <c r="K36" s="18" t="s">
        <v>22</v>
      </c>
    </row>
    <row r="37" spans="1:11" x14ac:dyDescent="0.4">
      <c r="D37" s="21"/>
      <c r="E37" s="21"/>
      <c r="F37" s="21"/>
      <c r="G37" s="22" t="s">
        <v>86</v>
      </c>
      <c r="H37" s="21" t="s">
        <v>13</v>
      </c>
      <c r="I37" s="21" t="s">
        <v>17</v>
      </c>
      <c r="J37" s="23" t="s">
        <v>82</v>
      </c>
      <c r="K37" s="18" t="s">
        <v>22</v>
      </c>
    </row>
    <row r="38" spans="1:11" x14ac:dyDescent="0.4">
      <c r="D38" s="21"/>
      <c r="E38" s="21"/>
      <c r="F38" s="21"/>
      <c r="G38" s="22" t="s">
        <v>87</v>
      </c>
      <c r="H38" s="21" t="s">
        <v>13</v>
      </c>
      <c r="I38" s="21" t="s">
        <v>17</v>
      </c>
      <c r="J38" s="23" t="s">
        <v>82</v>
      </c>
      <c r="K38" s="18" t="s">
        <v>22</v>
      </c>
    </row>
    <row r="39" spans="1:11" x14ac:dyDescent="0.4">
      <c r="D39" s="21"/>
      <c r="E39" s="21"/>
      <c r="F39" s="21"/>
      <c r="G39" s="22" t="s">
        <v>88</v>
      </c>
      <c r="H39" s="21" t="s">
        <v>13</v>
      </c>
      <c r="I39" s="21" t="s">
        <v>17</v>
      </c>
      <c r="J39" s="23" t="s">
        <v>82</v>
      </c>
      <c r="K39" s="18" t="s">
        <v>22</v>
      </c>
    </row>
    <row r="40" spans="1:11" x14ac:dyDescent="0.4">
      <c r="D40" s="21"/>
      <c r="E40" s="21"/>
      <c r="F40" s="21"/>
      <c r="G40" s="22" t="s">
        <v>89</v>
      </c>
      <c r="H40" s="21" t="s">
        <v>13</v>
      </c>
      <c r="I40" s="21" t="s">
        <v>17</v>
      </c>
      <c r="J40" s="23" t="s">
        <v>82</v>
      </c>
      <c r="K40" s="18" t="s">
        <v>22</v>
      </c>
    </row>
    <row r="41" spans="1:11" x14ac:dyDescent="0.4">
      <c r="D41" s="21"/>
      <c r="E41" s="21"/>
      <c r="F41" s="21"/>
      <c r="G41" s="22" t="s">
        <v>90</v>
      </c>
      <c r="H41" s="21" t="s">
        <v>91</v>
      </c>
      <c r="I41" s="21" t="s">
        <v>92</v>
      </c>
      <c r="J41" s="23" t="s">
        <v>82</v>
      </c>
      <c r="K41" s="18" t="s">
        <v>22</v>
      </c>
    </row>
    <row r="42" spans="1:11" x14ac:dyDescent="0.4">
      <c r="D42" s="5" t="s">
        <v>93</v>
      </c>
      <c r="E42" s="5" t="s">
        <v>13</v>
      </c>
      <c r="F42" s="5" t="s">
        <v>17</v>
      </c>
      <c r="G42" s="15" t="s">
        <v>94</v>
      </c>
      <c r="H42" s="5" t="s">
        <v>95</v>
      </c>
      <c r="I42" s="5" t="s">
        <v>17</v>
      </c>
      <c r="J42" t="s">
        <v>50</v>
      </c>
      <c r="K42" s="10"/>
    </row>
    <row r="43" spans="1:11" x14ac:dyDescent="0.4">
      <c r="D43" s="24" t="s">
        <v>96</v>
      </c>
      <c r="E43" s="24" t="s">
        <v>13</v>
      </c>
      <c r="F43" s="24" t="s">
        <v>17</v>
      </c>
      <c r="G43" s="25" t="s">
        <v>97</v>
      </c>
      <c r="H43" s="24" t="s">
        <v>95</v>
      </c>
      <c r="I43" s="24" t="s">
        <v>98</v>
      </c>
      <c r="J43" t="s">
        <v>50</v>
      </c>
    </row>
    <row r="45" spans="1:11" x14ac:dyDescent="0.4">
      <c r="A45" s="4" t="s">
        <v>99</v>
      </c>
      <c r="B45" s="4"/>
      <c r="C45" s="4"/>
      <c r="D45" s="4"/>
      <c r="E45" s="4"/>
      <c r="F45" s="4"/>
      <c r="G45" s="4"/>
      <c r="H45" s="5"/>
    </row>
    <row r="46" spans="1:11" x14ac:dyDescent="0.4">
      <c r="A46" s="4" t="s">
        <v>100</v>
      </c>
      <c r="B46" s="4"/>
      <c r="C46" s="4"/>
      <c r="D46" s="4"/>
      <c r="E46" s="4"/>
      <c r="F46" s="4"/>
      <c r="G46" s="4"/>
      <c r="H46" s="5"/>
    </row>
    <row r="47" spans="1:11" x14ac:dyDescent="0.4">
      <c r="A47" s="26" t="s">
        <v>815</v>
      </c>
      <c r="B47" s="24"/>
      <c r="C47" s="24"/>
      <c r="D47" s="24"/>
      <c r="E47" s="24"/>
      <c r="F47" s="24"/>
      <c r="G47" s="24"/>
      <c r="H47" s="24"/>
    </row>
  </sheetData>
  <sheetProtection selectLockedCells="1" selectUnlockedCells="1"/>
  <pageMargins left="0.7" right="0.7" top="0.75" bottom="0.75" header="0.51180555555555551" footer="0.51180555555555551"/>
  <pageSetup paperSize="9" firstPageNumber="0" orientation="portrait" horizontalDpi="300" verticalDpi="300"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00B0F0"/>
  </sheetPr>
  <dimension ref="A1:IV44"/>
  <sheetViews>
    <sheetView topLeftCell="E7" zoomScale="145" zoomScaleNormal="145" workbookViewId="0">
      <selection activeCell="F10" sqref="F10"/>
    </sheetView>
  </sheetViews>
  <sheetFormatPr baseColWidth="10" defaultRowHeight="12.3" x14ac:dyDescent="0.4"/>
  <cols>
    <col min="3" max="3" width="12.5546875" customWidth="1"/>
    <col min="4" max="4" width="66.33203125" bestFit="1" customWidth="1"/>
    <col min="5" max="5" width="10.5546875" customWidth="1"/>
  </cols>
  <sheetData>
    <row r="1" spans="1:7" x14ac:dyDescent="0.4">
      <c r="A1" t="s">
        <v>923</v>
      </c>
      <c r="B1" t="s">
        <v>639</v>
      </c>
      <c r="E1" t="s">
        <v>0</v>
      </c>
      <c r="F1" s="1">
        <v>42073</v>
      </c>
      <c r="G1" t="s">
        <v>783</v>
      </c>
    </row>
    <row r="2" spans="1:7" x14ac:dyDescent="0.4">
      <c r="A2" t="s">
        <v>101</v>
      </c>
      <c r="B2" t="s">
        <v>924</v>
      </c>
    </row>
    <row r="3" spans="1:7" x14ac:dyDescent="0.4">
      <c r="A3" t="s">
        <v>102</v>
      </c>
      <c r="B3" t="s">
        <v>925</v>
      </c>
    </row>
    <row r="4" spans="1:7" ht="12.6" x14ac:dyDescent="0.45">
      <c r="B4" s="161" t="s">
        <v>623</v>
      </c>
      <c r="C4" s="158" t="s">
        <v>624</v>
      </c>
      <c r="D4" t="s">
        <v>625</v>
      </c>
    </row>
    <row r="5" spans="1:7" x14ac:dyDescent="0.4">
      <c r="C5" s="157" t="s">
        <v>626</v>
      </c>
      <c r="D5" t="s">
        <v>666</v>
      </c>
    </row>
    <row r="6" spans="1:7" x14ac:dyDescent="0.4">
      <c r="C6" s="156"/>
      <c r="D6" t="s">
        <v>665</v>
      </c>
    </row>
    <row r="7" spans="1:7" x14ac:dyDescent="0.4">
      <c r="C7" s="155"/>
      <c r="D7" t="s">
        <v>627</v>
      </c>
    </row>
    <row r="8" spans="1:7" x14ac:dyDescent="0.4">
      <c r="C8" s="159" t="s">
        <v>628</v>
      </c>
      <c r="D8" t="s">
        <v>629</v>
      </c>
    </row>
    <row r="9" spans="1:7" ht="12.6" thickBot="1" x14ac:dyDescent="0.45">
      <c r="B9" t="s">
        <v>639</v>
      </c>
    </row>
    <row r="10" spans="1:7" ht="12.6" thickTop="1" x14ac:dyDescent="0.4">
      <c r="B10" s="172">
        <v>20140101</v>
      </c>
      <c r="C10" s="163"/>
      <c r="D10" s="163"/>
      <c r="E10" s="164"/>
      <c r="F10" t="s">
        <v>1140</v>
      </c>
    </row>
    <row r="11" spans="1:7" x14ac:dyDescent="0.4">
      <c r="B11" s="165"/>
      <c r="C11" s="162"/>
      <c r="D11" s="162"/>
      <c r="E11" s="166"/>
    </row>
    <row r="12" spans="1:7" x14ac:dyDescent="0.4">
      <c r="B12" s="165" t="s">
        <v>630</v>
      </c>
      <c r="C12" s="162"/>
      <c r="D12" s="162"/>
      <c r="E12" s="166"/>
    </row>
    <row r="13" spans="1:7" x14ac:dyDescent="0.4">
      <c r="B13" s="165"/>
      <c r="C13" s="162"/>
      <c r="D13" s="162"/>
      <c r="E13" s="166"/>
    </row>
    <row r="14" spans="1:7" x14ac:dyDescent="0.4">
      <c r="B14" s="167" t="s">
        <v>635</v>
      </c>
      <c r="C14" s="171">
        <v>1</v>
      </c>
      <c r="D14" s="171" t="s">
        <v>681</v>
      </c>
      <c r="E14" s="166" t="s">
        <v>630</v>
      </c>
      <c r="G14" t="s">
        <v>690</v>
      </c>
    </row>
    <row r="15" spans="1:7" x14ac:dyDescent="0.4">
      <c r="B15" s="167" t="s">
        <v>635</v>
      </c>
      <c r="C15" s="171">
        <v>5</v>
      </c>
      <c r="D15" s="171" t="s">
        <v>682</v>
      </c>
      <c r="E15" s="166" t="s">
        <v>630</v>
      </c>
      <c r="G15" t="s">
        <v>691</v>
      </c>
    </row>
    <row r="16" spans="1:7" x14ac:dyDescent="0.4">
      <c r="B16" s="167" t="s">
        <v>635</v>
      </c>
      <c r="C16" s="171">
        <v>10</v>
      </c>
      <c r="D16" s="171" t="s">
        <v>683</v>
      </c>
      <c r="E16" s="166" t="s">
        <v>630</v>
      </c>
      <c r="G16" t="s">
        <v>692</v>
      </c>
    </row>
    <row r="17" spans="1:256" x14ac:dyDescent="0.4">
      <c r="B17" s="167" t="s">
        <v>272</v>
      </c>
      <c r="C17" s="162"/>
      <c r="D17" s="162"/>
      <c r="E17" s="166"/>
      <c r="F17" t="s">
        <v>647</v>
      </c>
    </row>
    <row r="18" spans="1:256" x14ac:dyDescent="0.4">
      <c r="B18" s="165"/>
      <c r="C18" s="162"/>
      <c r="D18" s="162"/>
      <c r="E18" s="166"/>
    </row>
    <row r="19" spans="1:256" x14ac:dyDescent="0.4">
      <c r="B19" s="165" t="s">
        <v>630</v>
      </c>
      <c r="C19" s="162"/>
      <c r="D19" s="162"/>
      <c r="E19" s="166"/>
    </row>
    <row r="20" spans="1:256" ht="12.6" thickBot="1" x14ac:dyDescent="0.45">
      <c r="B20" s="168"/>
      <c r="C20" s="169"/>
      <c r="D20" s="169"/>
      <c r="E20" s="170"/>
    </row>
    <row r="21" spans="1:256" ht="12.6" thickTop="1" x14ac:dyDescent="0.4"/>
    <row r="22" spans="1:256" x14ac:dyDescent="0.4">
      <c r="A22" s="3" t="s">
        <v>631</v>
      </c>
    </row>
    <row r="23" spans="1:256" x14ac:dyDescent="0.4">
      <c r="B23" s="3" t="s">
        <v>632</v>
      </c>
    </row>
    <row r="24" spans="1:256" x14ac:dyDescent="0.4">
      <c r="C24" t="s">
        <v>633</v>
      </c>
    </row>
    <row r="25" spans="1:256" x14ac:dyDescent="0.4">
      <c r="B25" s="3" t="s">
        <v>636</v>
      </c>
    </row>
    <row r="26" spans="1:256" ht="12.6" x14ac:dyDescent="0.45">
      <c r="C26" t="s">
        <v>637</v>
      </c>
    </row>
    <row r="27" spans="1:256" ht="27.6" x14ac:dyDescent="0.95">
      <c r="B27" s="235" t="s">
        <v>677</v>
      </c>
      <c r="C27" s="234"/>
      <c r="D27" s="234"/>
      <c r="E27" s="235"/>
      <c r="F27" s="234"/>
      <c r="G27" s="235"/>
      <c r="H27" s="234"/>
      <c r="I27" s="235"/>
      <c r="J27" s="234"/>
      <c r="K27" s="235"/>
      <c r="L27" s="234"/>
      <c r="M27" s="235"/>
      <c r="N27" s="234"/>
      <c r="O27" s="235"/>
      <c r="P27" s="234"/>
      <c r="Q27" s="235"/>
      <c r="R27" s="234"/>
      <c r="S27" s="235"/>
      <c r="T27" s="234"/>
      <c r="U27" s="235"/>
      <c r="V27" s="234"/>
      <c r="W27" s="235"/>
      <c r="X27" s="234"/>
      <c r="Y27" s="235"/>
      <c r="Z27" s="234"/>
      <c r="AA27" s="235"/>
      <c r="AB27" s="234"/>
      <c r="AC27" s="235"/>
      <c r="AD27" s="234"/>
      <c r="AE27" s="235"/>
      <c r="AF27" s="234"/>
      <c r="AG27" s="235"/>
      <c r="AH27" s="234"/>
      <c r="AI27" s="235"/>
      <c r="AJ27" s="234"/>
      <c r="AK27" s="235"/>
      <c r="AL27" s="234"/>
      <c r="AM27" s="235"/>
      <c r="AN27" s="234"/>
      <c r="AO27" s="235"/>
      <c r="AP27" s="234"/>
      <c r="AQ27" s="235"/>
      <c r="AR27" s="234"/>
      <c r="AS27" s="235"/>
      <c r="AT27" s="234"/>
      <c r="AU27" s="235"/>
      <c r="AV27" s="234"/>
      <c r="AW27" s="235"/>
      <c r="AX27" s="234"/>
      <c r="AY27" s="235"/>
      <c r="AZ27" s="234"/>
      <c r="BA27" s="235"/>
      <c r="BB27" s="234"/>
      <c r="BC27" s="235"/>
      <c r="BD27" s="234"/>
      <c r="BE27" s="235"/>
      <c r="BF27" s="234"/>
      <c r="BG27" s="235"/>
      <c r="BH27" s="234"/>
      <c r="BI27" s="235"/>
      <c r="BJ27" s="234"/>
      <c r="BK27" s="235"/>
      <c r="BL27" s="234"/>
      <c r="BM27" s="235"/>
      <c r="BN27" s="234"/>
      <c r="BO27" s="235"/>
      <c r="BP27" s="234"/>
      <c r="BQ27" s="235"/>
      <c r="BR27" s="234"/>
      <c r="BS27" s="235"/>
      <c r="BT27" s="234"/>
      <c r="BU27" s="235"/>
      <c r="BV27" s="234"/>
      <c r="BW27" s="235"/>
      <c r="BX27" s="234"/>
      <c r="BY27" s="235"/>
      <c r="BZ27" s="234"/>
      <c r="CA27" s="235"/>
      <c r="CB27" s="234"/>
      <c r="CC27" s="235"/>
      <c r="CD27" s="234"/>
      <c r="CE27" s="235"/>
      <c r="CF27" s="234"/>
      <c r="CG27" s="235"/>
      <c r="CH27" s="234"/>
      <c r="CI27" s="235"/>
      <c r="CJ27" s="234"/>
      <c r="CK27" s="235"/>
      <c r="CL27" s="234"/>
      <c r="CM27" s="235"/>
      <c r="CN27" s="234"/>
      <c r="CO27" s="235"/>
      <c r="CP27" s="234"/>
      <c r="CQ27" s="235"/>
      <c r="CR27" s="234"/>
      <c r="CS27" s="235"/>
      <c r="CT27" s="234"/>
      <c r="CU27" s="235"/>
      <c r="CV27" s="234"/>
      <c r="CW27" s="235"/>
      <c r="CX27" s="234"/>
      <c r="CY27" s="235"/>
      <c r="CZ27" s="234"/>
      <c r="DA27" s="235"/>
      <c r="DB27" s="234"/>
      <c r="DC27" s="235"/>
      <c r="DD27" s="234"/>
      <c r="DE27" s="235"/>
      <c r="DF27" s="234"/>
      <c r="DG27" s="235"/>
      <c r="DH27" s="234"/>
      <c r="DI27" s="235"/>
      <c r="DJ27" s="234"/>
      <c r="DK27" s="235"/>
      <c r="DL27" s="234"/>
      <c r="DM27" s="235"/>
      <c r="DN27" s="234"/>
      <c r="DO27" s="235"/>
      <c r="DP27" s="234"/>
      <c r="DQ27" s="235"/>
      <c r="DR27" s="234"/>
      <c r="DS27" s="235"/>
      <c r="DT27" s="234"/>
      <c r="DU27" s="235"/>
      <c r="DV27" s="234"/>
      <c r="DW27" s="235"/>
      <c r="DX27" s="234"/>
      <c r="DY27" s="235"/>
      <c r="DZ27" s="234"/>
      <c r="EA27" s="235"/>
      <c r="EB27" s="234"/>
      <c r="EC27" s="235"/>
      <c r="ED27" s="234"/>
      <c r="EE27" s="235"/>
      <c r="EF27" s="234"/>
      <c r="EG27" s="235"/>
      <c r="EH27" s="234"/>
      <c r="EI27" s="235"/>
      <c r="EJ27" s="234"/>
      <c r="EK27" s="235"/>
      <c r="EL27" s="234"/>
      <c r="EM27" s="235"/>
      <c r="EN27" s="234"/>
      <c r="EO27" s="235"/>
      <c r="EP27" s="234"/>
      <c r="EQ27" s="235"/>
      <c r="ER27" s="234"/>
      <c r="ES27" s="235"/>
      <c r="ET27" s="234"/>
      <c r="EU27" s="235"/>
      <c r="EV27" s="234"/>
      <c r="EW27" s="235"/>
      <c r="EX27" s="234"/>
      <c r="EY27" s="235"/>
      <c r="EZ27" s="234"/>
      <c r="FA27" s="235"/>
      <c r="FB27" s="234"/>
      <c r="FC27" s="235"/>
      <c r="FD27" s="234"/>
      <c r="FE27" s="235"/>
      <c r="FF27" s="234"/>
      <c r="FG27" s="235"/>
      <c r="FH27" s="234"/>
      <c r="FI27" s="235"/>
      <c r="FJ27" s="234"/>
      <c r="FK27" s="235"/>
      <c r="FL27" s="234"/>
      <c r="FM27" s="235"/>
      <c r="FN27" s="234"/>
      <c r="FO27" s="235"/>
      <c r="FP27" s="234"/>
      <c r="FQ27" s="235"/>
      <c r="FR27" s="234"/>
      <c r="FS27" s="235"/>
      <c r="FT27" s="234"/>
      <c r="FU27" s="235"/>
      <c r="FV27" s="234"/>
      <c r="FW27" s="235"/>
      <c r="FX27" s="234"/>
      <c r="FY27" s="235"/>
      <c r="FZ27" s="234"/>
      <c r="GA27" s="235"/>
      <c r="GB27" s="234"/>
      <c r="GC27" s="235"/>
      <c r="GD27" s="234"/>
      <c r="GE27" s="235"/>
      <c r="GF27" s="234"/>
      <c r="GG27" s="235"/>
      <c r="GH27" s="234"/>
      <c r="GI27" s="235"/>
      <c r="GJ27" s="234"/>
      <c r="GK27" s="235"/>
      <c r="GL27" s="234"/>
      <c r="GM27" s="235"/>
      <c r="GN27" s="234"/>
      <c r="GO27" s="235"/>
      <c r="GP27" s="234"/>
      <c r="GQ27" s="235"/>
      <c r="GR27" s="234"/>
      <c r="GS27" s="235"/>
      <c r="GT27" s="234"/>
      <c r="GU27" s="235"/>
      <c r="GV27" s="234"/>
      <c r="GW27" s="235"/>
      <c r="GX27" s="234"/>
      <c r="GY27" s="235"/>
      <c r="GZ27" s="234"/>
      <c r="HA27" s="235"/>
      <c r="HB27" s="234"/>
      <c r="HC27" s="235"/>
      <c r="HD27" s="234"/>
      <c r="HE27" s="235"/>
      <c r="HF27" s="234"/>
      <c r="HG27" s="235"/>
      <c r="HH27" s="234"/>
      <c r="HI27" s="235"/>
      <c r="HJ27" s="234"/>
      <c r="HK27" s="235"/>
      <c r="HL27" s="234"/>
      <c r="HM27" s="235"/>
      <c r="HN27" s="234"/>
      <c r="HO27" s="235"/>
      <c r="HP27" s="234"/>
      <c r="HQ27" s="235"/>
      <c r="HR27" s="234"/>
      <c r="HS27" s="235"/>
      <c r="HT27" s="234"/>
      <c r="HU27" s="235"/>
      <c r="HV27" s="234"/>
      <c r="HW27" s="235"/>
      <c r="HX27" s="234"/>
      <c r="HY27" s="235"/>
      <c r="HZ27" s="234"/>
      <c r="IA27" s="235"/>
      <c r="IB27" s="234"/>
      <c r="IC27" s="235"/>
      <c r="ID27" s="234"/>
      <c r="IE27" s="235"/>
      <c r="IF27" s="234"/>
      <c r="IG27" s="235"/>
      <c r="IH27" s="234"/>
      <c r="II27" s="235"/>
      <c r="IJ27" s="234"/>
      <c r="IK27" s="235"/>
      <c r="IL27" s="234"/>
      <c r="IM27" s="235"/>
      <c r="IN27" s="234"/>
      <c r="IO27" s="235"/>
      <c r="IP27" s="234"/>
      <c r="IQ27" s="235"/>
      <c r="IR27" s="234"/>
      <c r="IS27" s="235"/>
      <c r="IT27" s="234"/>
      <c r="IU27" s="235"/>
      <c r="IV27" s="234"/>
    </row>
    <row r="28" spans="1:256" ht="27" x14ac:dyDescent="0.85">
      <c r="B28" s="234" t="s">
        <v>869</v>
      </c>
      <c r="D28" s="234"/>
      <c r="E28" s="234"/>
      <c r="F28" s="234"/>
      <c r="G28" s="234"/>
      <c r="H28" s="234"/>
      <c r="I28" s="234"/>
      <c r="J28" s="234"/>
      <c r="K28" s="234"/>
      <c r="L28" s="234"/>
      <c r="M28" s="234"/>
      <c r="N28" s="234"/>
      <c r="O28" s="234"/>
      <c r="P28" s="234"/>
      <c r="Q28" s="234"/>
      <c r="R28" s="234"/>
      <c r="S28" s="234"/>
      <c r="T28" s="234"/>
      <c r="U28" s="234"/>
      <c r="V28" s="234"/>
      <c r="W28" s="234"/>
      <c r="X28" s="234"/>
      <c r="Y28" s="234"/>
      <c r="Z28" s="234"/>
      <c r="AA28" s="234"/>
      <c r="AB28" s="234"/>
      <c r="AC28" s="234"/>
      <c r="AD28" s="234"/>
      <c r="AE28" s="234"/>
      <c r="AF28" s="234"/>
      <c r="AG28" s="234"/>
      <c r="AH28" s="234"/>
      <c r="AI28" s="234"/>
      <c r="AJ28" s="234"/>
      <c r="AK28" s="234"/>
      <c r="AL28" s="234"/>
      <c r="AM28" s="234"/>
      <c r="AN28" s="234"/>
      <c r="AO28" s="234"/>
      <c r="AP28" s="234"/>
      <c r="AQ28" s="234"/>
      <c r="AR28" s="234"/>
      <c r="AS28" s="234"/>
      <c r="AT28" s="234"/>
      <c r="AU28" s="234"/>
      <c r="AV28" s="234"/>
      <c r="AW28" s="234"/>
      <c r="AX28" s="234"/>
      <c r="AY28" s="234"/>
      <c r="AZ28" s="234"/>
      <c r="BA28" s="234"/>
      <c r="BB28" s="234"/>
      <c r="BC28" s="234"/>
      <c r="BD28" s="234"/>
      <c r="BE28" s="234"/>
      <c r="BF28" s="234"/>
      <c r="BG28" s="234"/>
      <c r="BH28" s="234"/>
      <c r="BI28" s="234"/>
      <c r="BJ28" s="234"/>
      <c r="BK28" s="234"/>
      <c r="BL28" s="234"/>
      <c r="BM28" s="234"/>
      <c r="BN28" s="234"/>
      <c r="BO28" s="234"/>
      <c r="BP28" s="234"/>
      <c r="BQ28" s="234"/>
      <c r="BR28" s="234"/>
      <c r="BS28" s="234"/>
      <c r="BT28" s="234"/>
      <c r="BU28" s="234"/>
      <c r="BV28" s="234"/>
      <c r="BW28" s="234"/>
      <c r="BX28" s="234"/>
      <c r="BY28" s="234"/>
      <c r="BZ28" s="234"/>
      <c r="CA28" s="234"/>
      <c r="CB28" s="234"/>
      <c r="CC28" s="234"/>
      <c r="CD28" s="234"/>
      <c r="CE28" s="234"/>
      <c r="CF28" s="234"/>
      <c r="CG28" s="234"/>
      <c r="CH28" s="234"/>
      <c r="CI28" s="234"/>
      <c r="CJ28" s="234"/>
      <c r="CK28" s="234"/>
      <c r="CL28" s="234"/>
      <c r="CM28" s="234"/>
      <c r="CN28" s="234"/>
      <c r="CO28" s="234"/>
      <c r="CP28" s="234"/>
      <c r="CQ28" s="234"/>
      <c r="CR28" s="234"/>
      <c r="CS28" s="234"/>
      <c r="CT28" s="234"/>
      <c r="CU28" s="234"/>
      <c r="CV28" s="234"/>
      <c r="CW28" s="234"/>
      <c r="CX28" s="234"/>
      <c r="CY28" s="234"/>
      <c r="CZ28" s="234"/>
      <c r="DA28" s="234"/>
      <c r="DB28" s="234"/>
      <c r="DC28" s="234"/>
      <c r="DD28" s="234"/>
      <c r="DE28" s="234"/>
      <c r="DF28" s="234"/>
      <c r="DG28" s="234"/>
      <c r="DH28" s="234"/>
      <c r="DI28" s="234"/>
      <c r="DJ28" s="234"/>
      <c r="DK28" s="234"/>
      <c r="DL28" s="234"/>
      <c r="DM28" s="234"/>
      <c r="DN28" s="234"/>
      <c r="DO28" s="234"/>
      <c r="DP28" s="234"/>
      <c r="DQ28" s="234"/>
      <c r="DR28" s="234"/>
      <c r="DS28" s="234"/>
      <c r="DT28" s="234"/>
      <c r="DU28" s="234"/>
      <c r="DV28" s="234"/>
      <c r="DW28" s="234"/>
      <c r="DX28" s="234"/>
      <c r="DY28" s="234"/>
      <c r="DZ28" s="234"/>
      <c r="EA28" s="234"/>
      <c r="EB28" s="234"/>
      <c r="EC28" s="234"/>
      <c r="ED28" s="234"/>
      <c r="EE28" s="234"/>
      <c r="EF28" s="234"/>
      <c r="EG28" s="234"/>
      <c r="EH28" s="234"/>
      <c r="EI28" s="234"/>
      <c r="EJ28" s="234"/>
      <c r="EK28" s="234"/>
      <c r="EL28" s="234"/>
      <c r="EM28" s="234"/>
      <c r="EN28" s="234"/>
      <c r="EO28" s="234"/>
      <c r="EP28" s="234"/>
      <c r="EQ28" s="234"/>
      <c r="ER28" s="234"/>
      <c r="ES28" s="234"/>
      <c r="ET28" s="234"/>
      <c r="EU28" s="234"/>
      <c r="EV28" s="234"/>
      <c r="EW28" s="234"/>
      <c r="EX28" s="234"/>
      <c r="EY28" s="234"/>
      <c r="EZ28" s="234"/>
      <c r="FA28" s="234"/>
      <c r="FB28" s="234"/>
      <c r="FC28" s="234"/>
      <c r="FD28" s="234"/>
      <c r="FE28" s="234"/>
      <c r="FF28" s="234"/>
      <c r="FG28" s="234"/>
      <c r="FH28" s="234"/>
      <c r="FI28" s="234"/>
      <c r="FJ28" s="234"/>
      <c r="FK28" s="234"/>
      <c r="FL28" s="234"/>
      <c r="FM28" s="234"/>
      <c r="FN28" s="234"/>
      <c r="FO28" s="234"/>
      <c r="FP28" s="234"/>
      <c r="FQ28" s="234"/>
      <c r="FR28" s="234"/>
      <c r="FS28" s="234"/>
      <c r="FT28" s="234"/>
      <c r="FU28" s="234"/>
      <c r="FV28" s="234"/>
      <c r="FW28" s="234"/>
      <c r="FX28" s="234"/>
      <c r="FY28" s="234"/>
      <c r="FZ28" s="234"/>
      <c r="GA28" s="234"/>
      <c r="GB28" s="234"/>
      <c r="GC28" s="234"/>
      <c r="GD28" s="234"/>
      <c r="GE28" s="234"/>
      <c r="GF28" s="234"/>
      <c r="GG28" s="234"/>
      <c r="GH28" s="234"/>
      <c r="GI28" s="234"/>
      <c r="GJ28" s="234"/>
      <c r="GK28" s="234"/>
      <c r="GL28" s="234"/>
      <c r="GM28" s="234"/>
      <c r="GN28" s="234"/>
      <c r="GO28" s="234"/>
      <c r="GP28" s="234"/>
      <c r="GQ28" s="234"/>
      <c r="GR28" s="234"/>
      <c r="GS28" s="234"/>
      <c r="GT28" s="234"/>
      <c r="GU28" s="234"/>
      <c r="GV28" s="234"/>
      <c r="GW28" s="234"/>
      <c r="GX28" s="234"/>
      <c r="GY28" s="234"/>
      <c r="GZ28" s="234"/>
      <c r="HA28" s="234"/>
      <c r="HB28" s="234"/>
      <c r="HC28" s="234"/>
      <c r="HD28" s="234"/>
      <c r="HE28" s="234"/>
      <c r="HF28" s="234"/>
      <c r="HG28" s="234"/>
      <c r="HH28" s="234"/>
      <c r="HI28" s="234"/>
      <c r="HJ28" s="234"/>
      <c r="HK28" s="234"/>
      <c r="HL28" s="234"/>
      <c r="HM28" s="234"/>
      <c r="HN28" s="234"/>
      <c r="HO28" s="234"/>
      <c r="HP28" s="234"/>
      <c r="HQ28" s="234"/>
      <c r="HR28" s="234"/>
      <c r="HS28" s="234"/>
      <c r="HT28" s="234"/>
      <c r="HU28" s="234"/>
      <c r="HV28" s="234"/>
      <c r="HW28" s="234"/>
      <c r="HX28" s="234"/>
      <c r="HY28" s="234"/>
      <c r="HZ28" s="234"/>
      <c r="IA28" s="234"/>
      <c r="IB28" s="234"/>
      <c r="IC28" s="234"/>
      <c r="ID28" s="234"/>
      <c r="IE28" s="234"/>
      <c r="IF28" s="234"/>
      <c r="IG28" s="234"/>
      <c r="IH28" s="234"/>
      <c r="II28" s="234"/>
      <c r="IJ28" s="234"/>
      <c r="IK28" s="234"/>
      <c r="IL28" s="234"/>
      <c r="IM28" s="234"/>
      <c r="IN28" s="234"/>
      <c r="IO28" s="234"/>
      <c r="IP28" s="234"/>
      <c r="IQ28" s="234"/>
      <c r="IR28" s="234"/>
      <c r="IS28" s="234"/>
      <c r="IT28" s="234"/>
      <c r="IU28" s="234"/>
      <c r="IV28" s="234"/>
    </row>
    <row r="29" spans="1:256" x14ac:dyDescent="0.4">
      <c r="B29" t="s">
        <v>875</v>
      </c>
    </row>
    <row r="31" spans="1:256" ht="12.6" thickBot="1" x14ac:dyDescent="0.45">
      <c r="B31" t="s">
        <v>802</v>
      </c>
    </row>
    <row r="32" spans="1:256" ht="12.6" thickTop="1" x14ac:dyDescent="0.4">
      <c r="B32" s="172">
        <v>20140101</v>
      </c>
      <c r="C32" s="163"/>
      <c r="D32" s="163"/>
      <c r="E32" s="164"/>
      <c r="F32" t="s">
        <v>684</v>
      </c>
    </row>
    <row r="33" spans="2:7" x14ac:dyDescent="0.4">
      <c r="B33" s="162"/>
      <c r="C33" s="162"/>
      <c r="D33" s="162"/>
      <c r="E33" s="166"/>
    </row>
    <row r="34" spans="2:7" x14ac:dyDescent="0.4">
      <c r="B34" s="167" t="s">
        <v>635</v>
      </c>
      <c r="C34" s="171" t="s">
        <v>670</v>
      </c>
      <c r="D34" s="171" t="s">
        <v>678</v>
      </c>
      <c r="E34" s="166"/>
      <c r="G34" t="s">
        <v>686</v>
      </c>
    </row>
    <row r="35" spans="2:7" x14ac:dyDescent="0.4">
      <c r="B35" s="167" t="s">
        <v>635</v>
      </c>
      <c r="C35" s="171" t="s">
        <v>672</v>
      </c>
      <c r="D35" s="171" t="s">
        <v>679</v>
      </c>
      <c r="E35" s="166"/>
      <c r="G35" t="s">
        <v>687</v>
      </c>
    </row>
    <row r="36" spans="2:7" x14ac:dyDescent="0.4">
      <c r="B36" s="167" t="s">
        <v>635</v>
      </c>
      <c r="C36" s="171" t="s">
        <v>671</v>
      </c>
      <c r="D36" s="171" t="s">
        <v>680</v>
      </c>
      <c r="E36" s="166"/>
      <c r="G36" t="s">
        <v>689</v>
      </c>
    </row>
    <row r="37" spans="2:7" x14ac:dyDescent="0.4">
      <c r="B37" s="167" t="s">
        <v>635</v>
      </c>
      <c r="C37" s="233" t="s">
        <v>673</v>
      </c>
      <c r="D37" s="233" t="s">
        <v>679</v>
      </c>
      <c r="E37" s="166"/>
      <c r="G37" t="s">
        <v>688</v>
      </c>
    </row>
    <row r="38" spans="2:7" x14ac:dyDescent="0.4">
      <c r="B38" s="167" t="s">
        <v>272</v>
      </c>
      <c r="C38" s="162"/>
      <c r="D38" s="162"/>
      <c r="E38" s="166"/>
      <c r="F38" t="s">
        <v>685</v>
      </c>
    </row>
    <row r="39" spans="2:7" x14ac:dyDescent="0.4">
      <c r="B39" s="165"/>
      <c r="C39" s="162"/>
      <c r="D39" s="162"/>
      <c r="E39" s="166"/>
    </row>
    <row r="40" spans="2:7" x14ac:dyDescent="0.4">
      <c r="B40" s="165"/>
      <c r="C40" s="162"/>
      <c r="D40" s="162"/>
      <c r="E40" s="166"/>
    </row>
    <row r="41" spans="2:7" ht="12.6" thickBot="1" x14ac:dyDescent="0.45">
      <c r="B41" s="168"/>
      <c r="C41" s="169"/>
      <c r="D41" s="169"/>
      <c r="E41" s="170"/>
    </row>
    <row r="42" spans="2:7" ht="12.6" thickTop="1" x14ac:dyDescent="0.4"/>
    <row r="44" spans="2:7" x14ac:dyDescent="0.4">
      <c r="B44" t="s">
        <v>875</v>
      </c>
    </row>
  </sheetData>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rgb="FF00B0F0"/>
  </sheetPr>
  <dimension ref="A1:I47"/>
  <sheetViews>
    <sheetView workbookViewId="0">
      <selection activeCell="A7" sqref="A7"/>
    </sheetView>
  </sheetViews>
  <sheetFormatPr baseColWidth="10" defaultColWidth="10.5546875" defaultRowHeight="14.4" x14ac:dyDescent="0.55000000000000004"/>
  <cols>
    <col min="1" max="16384" width="10.5546875" style="305"/>
  </cols>
  <sheetData>
    <row r="1" spans="1:9" x14ac:dyDescent="0.55000000000000004">
      <c r="A1" s="304" t="s">
        <v>101</v>
      </c>
      <c r="B1" s="305" t="s">
        <v>1042</v>
      </c>
      <c r="F1" s="305" t="s">
        <v>1043</v>
      </c>
      <c r="H1" s="306">
        <v>42509</v>
      </c>
      <c r="I1" s="313" t="s">
        <v>783</v>
      </c>
    </row>
    <row r="2" spans="1:9" x14ac:dyDescent="0.55000000000000004">
      <c r="A2" s="305" t="s">
        <v>6</v>
      </c>
      <c r="B2" s="307" t="s">
        <v>1049</v>
      </c>
    </row>
    <row r="3" spans="1:9" x14ac:dyDescent="0.55000000000000004">
      <c r="A3" s="305" t="s">
        <v>387</v>
      </c>
      <c r="B3" s="305" t="s">
        <v>1044</v>
      </c>
    </row>
    <row r="4" spans="1:9" x14ac:dyDescent="0.55000000000000004">
      <c r="A4" s="313" t="s">
        <v>923</v>
      </c>
      <c r="B4" s="316" t="s">
        <v>1083</v>
      </c>
      <c r="C4" s="313" t="s">
        <v>1062</v>
      </c>
    </row>
    <row r="5" spans="1:9" x14ac:dyDescent="0.55000000000000004">
      <c r="A5" s="313"/>
      <c r="B5" s="316" t="s">
        <v>1084</v>
      </c>
      <c r="C5" s="313" t="s">
        <v>1063</v>
      </c>
    </row>
    <row r="6" spans="1:9" x14ac:dyDescent="0.55000000000000004">
      <c r="A6" s="313"/>
      <c r="B6" s="316" t="s">
        <v>1085</v>
      </c>
      <c r="C6" s="313" t="s">
        <v>1064</v>
      </c>
    </row>
    <row r="7" spans="1:9" x14ac:dyDescent="0.55000000000000004">
      <c r="A7" s="359" t="s">
        <v>1307</v>
      </c>
      <c r="B7" s="313"/>
      <c r="C7" s="313"/>
    </row>
    <row r="8" spans="1:9" x14ac:dyDescent="0.55000000000000004">
      <c r="A8" s="309" t="s">
        <v>1047</v>
      </c>
      <c r="B8" s="309" t="s">
        <v>1048</v>
      </c>
      <c r="C8" s="310" t="s">
        <v>1072</v>
      </c>
    </row>
    <row r="9" spans="1:9" x14ac:dyDescent="0.55000000000000004">
      <c r="A9" s="311" t="s">
        <v>1045</v>
      </c>
      <c r="B9" s="311" t="s">
        <v>1046</v>
      </c>
      <c r="C9" s="311" t="s">
        <v>275</v>
      </c>
      <c r="D9" s="311" t="s">
        <v>349</v>
      </c>
      <c r="E9" s="308" t="s">
        <v>276</v>
      </c>
      <c r="F9" s="308" t="s">
        <v>272</v>
      </c>
      <c r="H9" s="313" t="s">
        <v>1065</v>
      </c>
    </row>
    <row r="10" spans="1:9" ht="20.399999999999999" x14ac:dyDescent="0.75">
      <c r="A10" s="308">
        <v>1</v>
      </c>
      <c r="B10" s="308">
        <v>2</v>
      </c>
      <c r="C10" s="308">
        <v>2.8493999999999998E-2</v>
      </c>
      <c r="D10" s="308">
        <v>1E-3</v>
      </c>
      <c r="E10" s="308">
        <v>2E-3</v>
      </c>
      <c r="F10" s="308"/>
      <c r="H10" s="315" t="s">
        <v>1066</v>
      </c>
    </row>
    <row r="11" spans="1:9" x14ac:dyDescent="0.55000000000000004">
      <c r="A11" s="308">
        <v>1</v>
      </c>
      <c r="B11" s="308">
        <v>2</v>
      </c>
      <c r="C11" s="308">
        <v>0</v>
      </c>
      <c r="D11" s="308">
        <v>7.0000000000000001E-3</v>
      </c>
      <c r="E11" s="308">
        <v>0</v>
      </c>
      <c r="F11" s="311"/>
      <c r="H11" s="314" t="s">
        <v>1077</v>
      </c>
    </row>
    <row r="12" spans="1:9" x14ac:dyDescent="0.55000000000000004">
      <c r="A12" s="308">
        <v>1</v>
      </c>
      <c r="B12" s="308">
        <v>3</v>
      </c>
      <c r="C12" s="308">
        <v>7.9761199999999997E-3</v>
      </c>
      <c r="D12" s="308">
        <v>1E-3</v>
      </c>
      <c r="E12" s="308">
        <v>2E-3</v>
      </c>
      <c r="F12" s="308"/>
      <c r="H12" s="314" t="s">
        <v>1078</v>
      </c>
    </row>
    <row r="13" spans="1:9" x14ac:dyDescent="0.55000000000000004">
      <c r="A13" s="308">
        <v>1</v>
      </c>
      <c r="B13" s="308">
        <v>4</v>
      </c>
      <c r="C13" s="308">
        <v>6.0000000000000001E-3</v>
      </c>
      <c r="D13" s="308">
        <v>0</v>
      </c>
      <c r="E13" s="308">
        <v>0</v>
      </c>
      <c r="F13" s="308"/>
      <c r="H13" s="314" t="s">
        <v>1079</v>
      </c>
    </row>
    <row r="14" spans="1:9" x14ac:dyDescent="0.55000000000000004">
      <c r="A14" s="308">
        <v>1</v>
      </c>
      <c r="B14" s="308">
        <v>5</v>
      </c>
      <c r="C14" s="308">
        <v>3.4606200000000002E-3</v>
      </c>
      <c r="D14" s="308">
        <v>1E-3</v>
      </c>
      <c r="E14" s="308">
        <v>2E-3</v>
      </c>
      <c r="F14" s="308"/>
      <c r="H14" s="314" t="s">
        <v>1067</v>
      </c>
    </row>
    <row r="15" spans="1:9" x14ac:dyDescent="0.55000000000000004">
      <c r="A15" s="308">
        <v>2</v>
      </c>
      <c r="B15" s="308">
        <v>4</v>
      </c>
      <c r="C15" s="308">
        <v>1E-3</v>
      </c>
      <c r="D15" s="308">
        <v>0</v>
      </c>
      <c r="E15" s="308">
        <v>0</v>
      </c>
      <c r="F15" s="308"/>
      <c r="H15" s="314" t="s">
        <v>1080</v>
      </c>
    </row>
    <row r="16" spans="1:9" x14ac:dyDescent="0.55000000000000004">
      <c r="A16" s="308">
        <v>2</v>
      </c>
      <c r="B16" s="308">
        <v>5</v>
      </c>
      <c r="C16" s="308">
        <v>2.0779800000000001E-3</v>
      </c>
      <c r="D16" s="308">
        <v>1E-3</v>
      </c>
      <c r="E16" s="308">
        <v>2E-3</v>
      </c>
      <c r="F16" s="308"/>
      <c r="H16" s="314" t="s">
        <v>1081</v>
      </c>
    </row>
    <row r="17" spans="1:8" x14ac:dyDescent="0.55000000000000004">
      <c r="A17" s="308">
        <v>2</v>
      </c>
      <c r="B17" s="308">
        <v>6</v>
      </c>
      <c r="C17" s="308">
        <v>0</v>
      </c>
      <c r="D17" s="308">
        <v>0</v>
      </c>
      <c r="E17" s="308">
        <v>0.02</v>
      </c>
      <c r="F17" s="308"/>
      <c r="H17" s="314" t="s">
        <v>1076</v>
      </c>
    </row>
    <row r="18" spans="1:8" x14ac:dyDescent="0.55000000000000004">
      <c r="A18" s="308">
        <v>3</v>
      </c>
      <c r="B18" s="308">
        <v>7</v>
      </c>
      <c r="C18" s="308">
        <v>7.3140699999999998E-3</v>
      </c>
      <c r="D18" s="308">
        <v>1E-3</v>
      </c>
      <c r="E18" s="308">
        <v>0</v>
      </c>
      <c r="F18" s="308"/>
      <c r="H18" s="314" t="s">
        <v>1082</v>
      </c>
    </row>
    <row r="19" spans="1:8" x14ac:dyDescent="0.55000000000000004">
      <c r="A19" s="313" t="s">
        <v>1073</v>
      </c>
    </row>
    <row r="21" spans="1:8" x14ac:dyDescent="0.55000000000000004">
      <c r="H21" s="313" t="s">
        <v>1068</v>
      </c>
    </row>
    <row r="22" spans="1:8" x14ac:dyDescent="0.55000000000000004">
      <c r="H22" s="313" t="s">
        <v>1069</v>
      </c>
    </row>
    <row r="23" spans="1:8" x14ac:dyDescent="0.55000000000000004">
      <c r="H23" s="313" t="s">
        <v>1070</v>
      </c>
    </row>
    <row r="24" spans="1:8" x14ac:dyDescent="0.55000000000000004">
      <c r="A24" s="311" t="s">
        <v>1045</v>
      </c>
      <c r="B24" s="311" t="s">
        <v>1046</v>
      </c>
      <c r="C24" s="311" t="s">
        <v>271</v>
      </c>
      <c r="D24" s="308" t="s">
        <v>272</v>
      </c>
      <c r="H24" s="313" t="s">
        <v>1071</v>
      </c>
    </row>
    <row r="25" spans="1:8" x14ac:dyDescent="0.55000000000000004">
      <c r="A25" s="308">
        <v>1</v>
      </c>
      <c r="B25" s="308">
        <v>2</v>
      </c>
      <c r="C25" s="308">
        <v>2.8493999999999998E-2</v>
      </c>
      <c r="D25" s="308"/>
    </row>
    <row r="26" spans="1:8" x14ac:dyDescent="0.55000000000000004">
      <c r="A26" s="308">
        <v>1</v>
      </c>
      <c r="B26" s="308">
        <v>3</v>
      </c>
      <c r="C26" s="308">
        <v>3.0000000000000001E-3</v>
      </c>
      <c r="D26" s="311"/>
    </row>
    <row r="27" spans="1:8" x14ac:dyDescent="0.55000000000000004">
      <c r="A27" s="308">
        <v>1</v>
      </c>
      <c r="B27" s="308">
        <v>4</v>
      </c>
      <c r="C27" s="308">
        <v>7.9761199999999997E-3</v>
      </c>
      <c r="D27" s="311"/>
    </row>
    <row r="28" spans="1:8" x14ac:dyDescent="0.55000000000000004">
      <c r="A28" s="308">
        <v>1</v>
      </c>
      <c r="B28" s="308">
        <v>5</v>
      </c>
      <c r="C28" s="308">
        <v>3.0000000000000001E-3</v>
      </c>
      <c r="D28" s="311"/>
    </row>
    <row r="29" spans="1:8" x14ac:dyDescent="0.55000000000000004">
      <c r="A29" s="308">
        <v>2</v>
      </c>
      <c r="B29" s="308">
        <v>3</v>
      </c>
      <c r="C29" s="308">
        <v>3.4606200000000002E-3</v>
      </c>
      <c r="D29" s="311"/>
    </row>
    <row r="30" spans="1:8" x14ac:dyDescent="0.55000000000000004">
      <c r="A30" s="308">
        <v>2</v>
      </c>
      <c r="B30" s="308">
        <v>4</v>
      </c>
      <c r="C30" s="308">
        <v>3.0000000000000001E-3</v>
      </c>
      <c r="D30" s="311"/>
    </row>
    <row r="31" spans="1:8" x14ac:dyDescent="0.55000000000000004">
      <c r="A31" s="308">
        <v>2</v>
      </c>
      <c r="B31" s="308">
        <v>5</v>
      </c>
      <c r="C31" s="308">
        <v>2.0779800000000001E-3</v>
      </c>
      <c r="D31" s="311"/>
    </row>
    <row r="32" spans="1:8" x14ac:dyDescent="0.55000000000000004">
      <c r="A32" s="308">
        <v>3</v>
      </c>
      <c r="B32" s="308">
        <v>5</v>
      </c>
      <c r="C32" s="308">
        <v>3.0000000000000001E-3</v>
      </c>
      <c r="D32" s="311"/>
    </row>
    <row r="33" spans="1:5" x14ac:dyDescent="0.55000000000000004">
      <c r="A33" s="308">
        <v>3</v>
      </c>
      <c r="B33" s="308">
        <v>7</v>
      </c>
      <c r="C33" s="308">
        <v>7.3140699999999998E-3</v>
      </c>
      <c r="D33" s="311"/>
    </row>
    <row r="34" spans="1:5" x14ac:dyDescent="0.55000000000000004">
      <c r="A34" s="313" t="s">
        <v>1074</v>
      </c>
    </row>
    <row r="37" spans="1:5" x14ac:dyDescent="0.55000000000000004">
      <c r="A37" s="311" t="s">
        <v>1045</v>
      </c>
      <c r="B37" s="311" t="s">
        <v>1046</v>
      </c>
      <c r="C37" s="311" t="s">
        <v>271</v>
      </c>
      <c r="D37" s="311" t="s">
        <v>349</v>
      </c>
      <c r="E37" s="308" t="s">
        <v>272</v>
      </c>
    </row>
    <row r="38" spans="1:5" x14ac:dyDescent="0.55000000000000004">
      <c r="A38" s="308">
        <v>1</v>
      </c>
      <c r="B38" s="308">
        <v>2</v>
      </c>
      <c r="C38" s="308">
        <v>2.8493999999999998E-2</v>
      </c>
      <c r="D38" s="308">
        <v>1E-3</v>
      </c>
      <c r="E38" s="308"/>
    </row>
    <row r="39" spans="1:5" x14ac:dyDescent="0.55000000000000004">
      <c r="A39" s="308">
        <v>1</v>
      </c>
      <c r="B39" s="308">
        <v>3</v>
      </c>
      <c r="C39" s="308">
        <v>5.0000000000000001E-4</v>
      </c>
      <c r="D39" s="308">
        <v>0</v>
      </c>
      <c r="E39" s="311"/>
    </row>
    <row r="40" spans="1:5" x14ac:dyDescent="0.55000000000000004">
      <c r="A40" s="308">
        <v>1</v>
      </c>
      <c r="B40" s="308">
        <v>4</v>
      </c>
      <c r="C40" s="308">
        <v>7.9761199999999997E-3</v>
      </c>
      <c r="D40" s="308">
        <v>1E-3</v>
      </c>
      <c r="E40" s="311"/>
    </row>
    <row r="41" spans="1:5" x14ac:dyDescent="0.55000000000000004">
      <c r="A41" s="308">
        <v>3</v>
      </c>
      <c r="B41" s="308">
        <v>2</v>
      </c>
      <c r="C41" s="308">
        <v>5.0000000000000001E-4</v>
      </c>
      <c r="D41" s="308">
        <v>0</v>
      </c>
      <c r="E41" s="311"/>
    </row>
    <row r="42" spans="1:5" x14ac:dyDescent="0.55000000000000004">
      <c r="A42" s="308">
        <v>3</v>
      </c>
      <c r="B42" s="308">
        <v>4</v>
      </c>
      <c r="C42" s="308">
        <v>3.4606200000000002E-3</v>
      </c>
      <c r="D42" s="308">
        <v>1E-3</v>
      </c>
      <c r="E42" s="311"/>
    </row>
    <row r="43" spans="1:5" x14ac:dyDescent="0.55000000000000004">
      <c r="A43" s="308">
        <v>3</v>
      </c>
      <c r="B43" s="308">
        <v>5</v>
      </c>
      <c r="C43" s="308">
        <v>5.0000000000000001E-4</v>
      </c>
      <c r="D43" s="308">
        <v>0</v>
      </c>
      <c r="E43" s="311"/>
    </row>
    <row r="44" spans="1:5" x14ac:dyDescent="0.55000000000000004">
      <c r="A44" s="308">
        <v>4</v>
      </c>
      <c r="B44" s="308">
        <v>5</v>
      </c>
      <c r="C44" s="308">
        <v>2.0779800000000001E-3</v>
      </c>
      <c r="D44" s="308">
        <v>1E-3</v>
      </c>
      <c r="E44" s="311"/>
    </row>
    <row r="45" spans="1:5" x14ac:dyDescent="0.55000000000000004">
      <c r="A45" s="308">
        <v>5</v>
      </c>
      <c r="B45" s="308">
        <v>6</v>
      </c>
      <c r="C45" s="308">
        <v>5.0000000000000001E-4</v>
      </c>
      <c r="D45" s="308">
        <v>0</v>
      </c>
      <c r="E45" s="311"/>
    </row>
    <row r="46" spans="1:5" x14ac:dyDescent="0.55000000000000004">
      <c r="A46" s="308">
        <v>5</v>
      </c>
      <c r="B46" s="308">
        <v>8</v>
      </c>
      <c r="C46" s="308">
        <v>7.3140699999999998E-3</v>
      </c>
      <c r="D46" s="308">
        <v>1E-3</v>
      </c>
      <c r="E46" s="311"/>
    </row>
    <row r="47" spans="1:5" x14ac:dyDescent="0.55000000000000004">
      <c r="A47" s="313" t="s">
        <v>1075</v>
      </c>
    </row>
  </sheetData>
  <pageMargins left="0.7" right="0.7" top="0.75" bottom="0.75" header="0.3" footer="0.3"/>
  <pageSetup paperSize="9" orientation="portrait" verticalDpi="0"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rgb="FF00B0F0"/>
  </sheetPr>
  <dimension ref="A1:T71"/>
  <sheetViews>
    <sheetView zoomScale="115" zoomScaleNormal="115" workbookViewId="0">
      <selection activeCell="E43" sqref="E43"/>
    </sheetView>
  </sheetViews>
  <sheetFormatPr baseColWidth="10" defaultRowHeight="12.3" x14ac:dyDescent="0.4"/>
  <cols>
    <col min="1" max="1" width="27.109375" customWidth="1"/>
    <col min="15" max="15" width="14" bestFit="1" customWidth="1"/>
    <col min="16" max="16" width="14.109375" customWidth="1"/>
    <col min="17" max="17" width="17" customWidth="1"/>
    <col min="18" max="18" width="16.109375" customWidth="1"/>
  </cols>
  <sheetData>
    <row r="1" spans="1:19" x14ac:dyDescent="0.4">
      <c r="A1" t="s">
        <v>713</v>
      </c>
      <c r="B1" t="s">
        <v>714</v>
      </c>
    </row>
    <row r="2" spans="1:19" x14ac:dyDescent="0.4">
      <c r="A2" t="s">
        <v>101</v>
      </c>
      <c r="B2" t="s">
        <v>715</v>
      </c>
      <c r="E2" s="157" t="s">
        <v>785</v>
      </c>
    </row>
    <row r="3" spans="1:19" x14ac:dyDescent="0.4">
      <c r="A3" t="s">
        <v>102</v>
      </c>
      <c r="B3" t="s">
        <v>921</v>
      </c>
      <c r="G3" s="359" t="s">
        <v>1307</v>
      </c>
    </row>
    <row r="4" spans="1:19" ht="30" x14ac:dyDescent="0.95">
      <c r="A4" s="247" t="s">
        <v>743</v>
      </c>
      <c r="B4" s="247"/>
    </row>
    <row r="5" spans="1:19" ht="12.6" thickBot="1" x14ac:dyDescent="0.45"/>
    <row r="6" spans="1:19" x14ac:dyDescent="0.4">
      <c r="B6" s="244">
        <v>5</v>
      </c>
      <c r="C6" s="236"/>
      <c r="D6" s="236"/>
      <c r="E6" s="236"/>
      <c r="F6" s="236"/>
      <c r="G6" s="236"/>
      <c r="H6" s="236"/>
      <c r="I6" s="236"/>
      <c r="J6" s="236"/>
      <c r="K6" s="236"/>
      <c r="L6" s="236"/>
      <c r="M6" s="236"/>
      <c r="N6" s="237"/>
      <c r="O6" t="s">
        <v>698</v>
      </c>
    </row>
    <row r="7" spans="1:19" x14ac:dyDescent="0.4">
      <c r="B7" s="238">
        <v>1</v>
      </c>
      <c r="C7" s="239" t="s">
        <v>693</v>
      </c>
      <c r="D7" s="245">
        <v>3</v>
      </c>
      <c r="E7" s="239">
        <v>6.18</v>
      </c>
      <c r="F7" s="239"/>
      <c r="G7" s="239"/>
      <c r="H7" s="239"/>
      <c r="I7" s="239"/>
      <c r="J7" s="239"/>
      <c r="K7" s="239"/>
      <c r="L7" s="239"/>
      <c r="M7" s="239"/>
      <c r="N7" s="240"/>
      <c r="O7" t="s">
        <v>699</v>
      </c>
      <c r="P7" t="s">
        <v>700</v>
      </c>
      <c r="Q7" t="s">
        <v>709</v>
      </c>
      <c r="R7" t="s">
        <v>701</v>
      </c>
    </row>
    <row r="8" spans="1:19" x14ac:dyDescent="0.4">
      <c r="B8" s="238">
        <v>978211.75</v>
      </c>
      <c r="C8" s="239">
        <v>978215.875</v>
      </c>
      <c r="D8" s="239">
        <v>978214.5</v>
      </c>
      <c r="E8" s="239"/>
      <c r="F8" s="239"/>
      <c r="G8" s="239"/>
      <c r="H8" s="239"/>
      <c r="I8" s="239"/>
      <c r="J8" s="239"/>
      <c r="K8" s="239"/>
      <c r="L8" s="239"/>
      <c r="M8" s="239"/>
      <c r="N8" s="240"/>
      <c r="O8" t="s">
        <v>706</v>
      </c>
      <c r="P8" t="s">
        <v>707</v>
      </c>
      <c r="Q8" t="s">
        <v>708</v>
      </c>
    </row>
    <row r="9" spans="1:19" x14ac:dyDescent="0.4">
      <c r="B9" s="238">
        <v>2306307.5</v>
      </c>
      <c r="C9" s="239">
        <v>2306307.5</v>
      </c>
      <c r="D9" s="239">
        <v>2306304.5</v>
      </c>
      <c r="E9" s="239"/>
      <c r="F9" s="239"/>
      <c r="G9" s="239"/>
      <c r="H9" s="239"/>
      <c r="I9" s="239"/>
      <c r="J9" s="239"/>
      <c r="K9" s="239"/>
      <c r="L9" s="239"/>
      <c r="M9" s="239"/>
      <c r="N9" s="240"/>
      <c r="O9" t="s">
        <v>716</v>
      </c>
      <c r="P9" t="s">
        <v>717</v>
      </c>
      <c r="Q9" t="s">
        <v>718</v>
      </c>
    </row>
    <row r="10" spans="1:19" x14ac:dyDescent="0.4">
      <c r="B10" s="238">
        <v>2</v>
      </c>
      <c r="C10" s="239" t="s">
        <v>694</v>
      </c>
      <c r="D10" s="245">
        <v>13</v>
      </c>
      <c r="E10" s="239">
        <v>52247.300780999998</v>
      </c>
      <c r="F10" s="239"/>
      <c r="G10" s="239"/>
      <c r="H10" s="239"/>
      <c r="I10" s="239"/>
      <c r="J10" s="239"/>
      <c r="K10" s="239"/>
      <c r="L10" s="239"/>
      <c r="M10" s="239"/>
      <c r="N10" s="240"/>
      <c r="O10" t="s">
        <v>702</v>
      </c>
      <c r="P10" t="s">
        <v>700</v>
      </c>
      <c r="Q10" t="s">
        <v>710</v>
      </c>
      <c r="R10" t="s">
        <v>701</v>
      </c>
    </row>
    <row r="11" spans="1:19" x14ac:dyDescent="0.4">
      <c r="B11" s="238">
        <v>977851.0625</v>
      </c>
      <c r="C11" s="239">
        <v>977690.3125</v>
      </c>
      <c r="D11" s="239">
        <v>977688.4375</v>
      </c>
      <c r="E11" s="239">
        <v>977644.0625</v>
      </c>
      <c r="F11" s="239">
        <v>977615.125</v>
      </c>
      <c r="G11" s="239">
        <v>977608.0625</v>
      </c>
      <c r="H11" s="239">
        <v>977595.0625</v>
      </c>
      <c r="I11" s="239">
        <v>977568</v>
      </c>
      <c r="J11" s="239">
        <v>977529.25</v>
      </c>
      <c r="K11" s="239">
        <v>977563</v>
      </c>
      <c r="L11" s="239">
        <v>977564.9375</v>
      </c>
      <c r="M11" s="239">
        <v>977701.6875</v>
      </c>
      <c r="N11" s="240">
        <v>977805.9375</v>
      </c>
      <c r="O11" t="s">
        <v>706</v>
      </c>
      <c r="P11" t="s">
        <v>707</v>
      </c>
      <c r="Q11" t="s">
        <v>708</v>
      </c>
      <c r="R11" t="s">
        <v>719</v>
      </c>
      <c r="S11" t="s">
        <v>720</v>
      </c>
    </row>
    <row r="12" spans="1:19" x14ac:dyDescent="0.4">
      <c r="B12" s="238">
        <v>2305575.5</v>
      </c>
      <c r="C12" s="239">
        <v>2305408.75</v>
      </c>
      <c r="D12" s="239">
        <v>2305407</v>
      </c>
      <c r="E12" s="239">
        <v>2305362.5</v>
      </c>
      <c r="F12" s="239">
        <v>2305408.75</v>
      </c>
      <c r="G12" s="239">
        <v>2305424.5</v>
      </c>
      <c r="H12" s="239">
        <v>2305447.5</v>
      </c>
      <c r="I12" s="239">
        <v>2305487</v>
      </c>
      <c r="J12" s="239">
        <v>2305553.25</v>
      </c>
      <c r="K12" s="239">
        <v>2305580</v>
      </c>
      <c r="L12" s="239">
        <v>2305579.5</v>
      </c>
      <c r="M12" s="239">
        <v>2305685.5</v>
      </c>
      <c r="N12" s="240">
        <v>2305620</v>
      </c>
      <c r="O12" t="s">
        <v>716</v>
      </c>
      <c r="P12" t="s">
        <v>717</v>
      </c>
      <c r="Q12" t="s">
        <v>718</v>
      </c>
      <c r="R12" t="s">
        <v>719</v>
      </c>
      <c r="S12" t="s">
        <v>721</v>
      </c>
    </row>
    <row r="13" spans="1:19" x14ac:dyDescent="0.4">
      <c r="B13" s="238">
        <v>3</v>
      </c>
      <c r="C13" s="239" t="s">
        <v>695</v>
      </c>
      <c r="D13" s="245">
        <v>9</v>
      </c>
      <c r="E13" s="239">
        <v>24696.800781000002</v>
      </c>
      <c r="F13" s="239"/>
      <c r="G13" s="239"/>
      <c r="H13" s="239"/>
      <c r="I13" s="239"/>
      <c r="J13" s="239"/>
      <c r="K13" s="239"/>
      <c r="L13" s="239"/>
      <c r="M13" s="239"/>
      <c r="N13" s="240"/>
      <c r="O13" t="s">
        <v>703</v>
      </c>
      <c r="P13" t="s">
        <v>700</v>
      </c>
      <c r="Q13" t="s">
        <v>711</v>
      </c>
      <c r="R13" t="s">
        <v>701</v>
      </c>
    </row>
    <row r="14" spans="1:19" x14ac:dyDescent="0.4">
      <c r="B14" s="238">
        <v>976965.5625</v>
      </c>
      <c r="C14" s="239">
        <v>976969.5</v>
      </c>
      <c r="D14" s="239">
        <v>976910.6875</v>
      </c>
      <c r="E14" s="239">
        <v>976902.75</v>
      </c>
      <c r="F14" s="239">
        <v>976886.75</v>
      </c>
      <c r="G14" s="239">
        <v>976881.3125</v>
      </c>
      <c r="H14" s="239">
        <v>976785.6875</v>
      </c>
      <c r="I14" s="239">
        <v>976785.6875</v>
      </c>
      <c r="J14" s="239">
        <v>976873.0625</v>
      </c>
      <c r="K14" s="239"/>
      <c r="L14" s="239"/>
      <c r="M14" s="239"/>
      <c r="N14" s="240"/>
      <c r="O14" t="s">
        <v>706</v>
      </c>
      <c r="P14" t="s">
        <v>707</v>
      </c>
      <c r="Q14" t="s">
        <v>708</v>
      </c>
      <c r="R14" t="s">
        <v>719</v>
      </c>
      <c r="S14" t="s">
        <v>728</v>
      </c>
    </row>
    <row r="15" spans="1:19" x14ac:dyDescent="0.4">
      <c r="B15" s="238">
        <v>2306077.25</v>
      </c>
      <c r="C15" s="239">
        <v>2306069.5</v>
      </c>
      <c r="D15" s="239">
        <v>2306029</v>
      </c>
      <c r="E15" s="239">
        <v>2306017.75</v>
      </c>
      <c r="F15" s="239">
        <v>2305981.25</v>
      </c>
      <c r="G15" s="239">
        <v>2305991</v>
      </c>
      <c r="H15" s="239">
        <v>2306165</v>
      </c>
      <c r="I15" s="239">
        <v>2306188.5</v>
      </c>
      <c r="J15" s="239">
        <v>2306256.5</v>
      </c>
      <c r="K15" s="239"/>
      <c r="L15" s="239"/>
      <c r="M15" s="239"/>
      <c r="N15" s="240"/>
      <c r="O15" t="s">
        <v>716</v>
      </c>
      <c r="P15" t="s">
        <v>717</v>
      </c>
      <c r="Q15" t="s">
        <v>718</v>
      </c>
      <c r="R15" t="s">
        <v>719</v>
      </c>
      <c r="S15" t="s">
        <v>729</v>
      </c>
    </row>
    <row r="16" spans="1:19" x14ac:dyDescent="0.4">
      <c r="B16" s="238">
        <v>4</v>
      </c>
      <c r="C16" s="239" t="s">
        <v>696</v>
      </c>
      <c r="D16" s="245">
        <v>6</v>
      </c>
      <c r="E16" s="239">
        <v>22072.599609000001</v>
      </c>
      <c r="F16" s="239"/>
      <c r="G16" s="239"/>
      <c r="H16" s="239"/>
      <c r="I16" s="239"/>
      <c r="J16" s="239"/>
      <c r="K16" s="239"/>
      <c r="L16" s="239"/>
      <c r="M16" s="239"/>
      <c r="N16" s="240"/>
      <c r="O16" t="s">
        <v>704</v>
      </c>
      <c r="P16" t="s">
        <v>700</v>
      </c>
      <c r="Q16" t="s">
        <v>712</v>
      </c>
      <c r="R16" t="s">
        <v>701</v>
      </c>
    </row>
    <row r="17" spans="1:20" x14ac:dyDescent="0.4">
      <c r="B17" s="238">
        <v>977750.0625</v>
      </c>
      <c r="C17" s="239">
        <v>977670.9375</v>
      </c>
      <c r="D17" s="239">
        <v>977638.625</v>
      </c>
      <c r="E17" s="239">
        <v>977607.9375</v>
      </c>
      <c r="F17" s="239">
        <v>977554.625</v>
      </c>
      <c r="G17" s="239">
        <v>977672.875</v>
      </c>
      <c r="H17" s="239"/>
      <c r="I17" s="239"/>
      <c r="J17" s="239"/>
      <c r="K17" s="239"/>
      <c r="L17" s="239"/>
      <c r="M17" s="239"/>
      <c r="N17" s="240"/>
      <c r="O17" t="s">
        <v>706</v>
      </c>
      <c r="P17" t="s">
        <v>707</v>
      </c>
      <c r="Q17" t="s">
        <v>708</v>
      </c>
      <c r="R17" t="s">
        <v>722</v>
      </c>
      <c r="S17" t="s">
        <v>724</v>
      </c>
      <c r="T17" t="s">
        <v>726</v>
      </c>
    </row>
    <row r="18" spans="1:20" x14ac:dyDescent="0.4">
      <c r="B18" s="238">
        <v>2306094.75</v>
      </c>
      <c r="C18" s="239">
        <v>2306045</v>
      </c>
      <c r="D18" s="239">
        <v>2306022.5</v>
      </c>
      <c r="E18" s="239">
        <v>2306076</v>
      </c>
      <c r="F18" s="239">
        <v>2306180.25</v>
      </c>
      <c r="G18" s="239">
        <v>2306232.5</v>
      </c>
      <c r="H18" s="239"/>
      <c r="I18" s="239"/>
      <c r="J18" s="239"/>
      <c r="K18" s="239"/>
      <c r="L18" s="239"/>
      <c r="M18" s="239"/>
      <c r="N18" s="240"/>
      <c r="O18" t="s">
        <v>716</v>
      </c>
      <c r="P18" t="s">
        <v>717</v>
      </c>
      <c r="Q18" t="s">
        <v>718</v>
      </c>
      <c r="R18" t="s">
        <v>723</v>
      </c>
      <c r="S18" t="s">
        <v>725</v>
      </c>
      <c r="T18" t="s">
        <v>727</v>
      </c>
    </row>
    <row r="19" spans="1:20" x14ac:dyDescent="0.4">
      <c r="B19" s="238">
        <v>5</v>
      </c>
      <c r="C19" s="239" t="s">
        <v>697</v>
      </c>
      <c r="D19" s="245">
        <v>6</v>
      </c>
      <c r="E19" s="239">
        <v>5559.0498049999997</v>
      </c>
      <c r="F19" s="239"/>
      <c r="G19" s="239"/>
      <c r="H19" s="239"/>
      <c r="I19" s="239"/>
      <c r="J19" s="239"/>
      <c r="K19" s="239"/>
      <c r="L19" s="239"/>
      <c r="M19" s="239"/>
      <c r="N19" s="240"/>
      <c r="O19" t="s">
        <v>705</v>
      </c>
      <c r="P19" t="s">
        <v>700</v>
      </c>
      <c r="Q19" t="s">
        <v>712</v>
      </c>
      <c r="R19" t="s">
        <v>701</v>
      </c>
    </row>
    <row r="20" spans="1:20" x14ac:dyDescent="0.4">
      <c r="B20" s="238">
        <v>977992.3125</v>
      </c>
      <c r="C20" s="239">
        <v>977938.625</v>
      </c>
      <c r="D20" s="239">
        <v>977910.8125</v>
      </c>
      <c r="E20" s="239">
        <v>977890</v>
      </c>
      <c r="F20" s="239">
        <v>977963</v>
      </c>
      <c r="G20" s="239">
        <v>977964.5</v>
      </c>
      <c r="H20" s="239"/>
      <c r="I20" s="239"/>
      <c r="J20" s="239"/>
      <c r="K20" s="239"/>
      <c r="L20" s="239"/>
      <c r="M20" s="239"/>
      <c r="N20" s="240"/>
      <c r="O20" t="s">
        <v>706</v>
      </c>
      <c r="P20" t="s">
        <v>707</v>
      </c>
      <c r="Q20" t="s">
        <v>708</v>
      </c>
      <c r="R20" t="s">
        <v>722</v>
      </c>
      <c r="S20" t="s">
        <v>724</v>
      </c>
      <c r="T20" t="s">
        <v>726</v>
      </c>
    </row>
    <row r="21" spans="1:20" ht="12.6" thickBot="1" x14ac:dyDescent="0.45">
      <c r="B21" s="241">
        <v>2306253.5</v>
      </c>
      <c r="C21" s="242">
        <v>2306213.25</v>
      </c>
      <c r="D21" s="242">
        <v>2306263.75</v>
      </c>
      <c r="E21" s="242">
        <v>2306307.5</v>
      </c>
      <c r="F21" s="242">
        <v>2306307.5</v>
      </c>
      <c r="G21" s="242">
        <v>2306304.5</v>
      </c>
      <c r="H21" s="242"/>
      <c r="I21" s="242"/>
      <c r="J21" s="242"/>
      <c r="K21" s="242"/>
      <c r="L21" s="242"/>
      <c r="M21" s="242"/>
      <c r="N21" s="243"/>
      <c r="O21" t="s">
        <v>716</v>
      </c>
      <c r="P21" t="s">
        <v>717</v>
      </c>
      <c r="Q21" t="s">
        <v>718</v>
      </c>
      <c r="R21" t="s">
        <v>723</v>
      </c>
      <c r="S21" t="s">
        <v>725</v>
      </c>
      <c r="T21" t="s">
        <v>727</v>
      </c>
    </row>
    <row r="23" spans="1:20" ht="30" x14ac:dyDescent="0.95">
      <c r="A23" s="247" t="s">
        <v>876</v>
      </c>
    </row>
    <row r="24" spans="1:20" x14ac:dyDescent="0.4">
      <c r="A24" s="285"/>
      <c r="B24" s="285"/>
      <c r="C24" s="285"/>
      <c r="D24" s="250" t="s">
        <v>784</v>
      </c>
      <c r="E24" s="249"/>
      <c r="F24" s="249"/>
    </row>
    <row r="25" spans="1:20" x14ac:dyDescent="0.4">
      <c r="B25" s="248" t="s">
        <v>744</v>
      </c>
    </row>
    <row r="26" spans="1:20" x14ac:dyDescent="0.4">
      <c r="B26" t="s">
        <v>746</v>
      </c>
    </row>
    <row r="27" spans="1:20" x14ac:dyDescent="0.4">
      <c r="B27" t="s">
        <v>747</v>
      </c>
    </row>
    <row r="28" spans="1:20" x14ac:dyDescent="0.4">
      <c r="B28" t="s">
        <v>745</v>
      </c>
    </row>
    <row r="29" spans="1:20" x14ac:dyDescent="0.4">
      <c r="B29" t="s">
        <v>748</v>
      </c>
    </row>
    <row r="30" spans="1:20" x14ac:dyDescent="0.4">
      <c r="A30" t="s">
        <v>877</v>
      </c>
    </row>
    <row r="31" spans="1:20" x14ac:dyDescent="0.4">
      <c r="B31" t="s">
        <v>878</v>
      </c>
    </row>
    <row r="32" spans="1:20" x14ac:dyDescent="0.4">
      <c r="B32" t="s">
        <v>879</v>
      </c>
      <c r="F32" t="s">
        <v>880</v>
      </c>
    </row>
    <row r="39" spans="1:3" ht="27" x14ac:dyDescent="0.85">
      <c r="A39" s="246" t="s">
        <v>827</v>
      </c>
      <c r="C39" s="161"/>
    </row>
    <row r="40" spans="1:3" ht="27" x14ac:dyDescent="0.85">
      <c r="A40" s="246" t="s">
        <v>759</v>
      </c>
    </row>
    <row r="41" spans="1:3" x14ac:dyDescent="0.4">
      <c r="B41" t="s">
        <v>750</v>
      </c>
    </row>
    <row r="42" spans="1:3" x14ac:dyDescent="0.4">
      <c r="B42" t="s">
        <v>751</v>
      </c>
    </row>
    <row r="43" spans="1:3" x14ac:dyDescent="0.4">
      <c r="B43" t="s">
        <v>752</v>
      </c>
    </row>
    <row r="44" spans="1:3" x14ac:dyDescent="0.4">
      <c r="B44" t="s">
        <v>753</v>
      </c>
    </row>
    <row r="45" spans="1:3" x14ac:dyDescent="0.4">
      <c r="B45" t="s">
        <v>754</v>
      </c>
    </row>
    <row r="46" spans="1:3" x14ac:dyDescent="0.4">
      <c r="C46" t="s">
        <v>749</v>
      </c>
    </row>
    <row r="47" spans="1:3" x14ac:dyDescent="0.4">
      <c r="C47" t="s">
        <v>755</v>
      </c>
    </row>
    <row r="48" spans="1:3" x14ac:dyDescent="0.4">
      <c r="C48" t="s">
        <v>756</v>
      </c>
    </row>
    <row r="49" spans="2:3" x14ac:dyDescent="0.4">
      <c r="B49" t="s">
        <v>757</v>
      </c>
    </row>
    <row r="50" spans="2:3" x14ac:dyDescent="0.4">
      <c r="B50" t="s">
        <v>758</v>
      </c>
    </row>
    <row r="51" spans="2:3" x14ac:dyDescent="0.4">
      <c r="B51" s="28" t="s">
        <v>780</v>
      </c>
    </row>
    <row r="52" spans="2:3" x14ac:dyDescent="0.4">
      <c r="C52" t="s">
        <v>760</v>
      </c>
    </row>
    <row r="53" spans="2:3" x14ac:dyDescent="0.4">
      <c r="C53" t="s">
        <v>761</v>
      </c>
    </row>
    <row r="54" spans="2:3" x14ac:dyDescent="0.4">
      <c r="C54" t="s">
        <v>762</v>
      </c>
    </row>
    <row r="55" spans="2:3" x14ac:dyDescent="0.4">
      <c r="C55" t="s">
        <v>763</v>
      </c>
    </row>
    <row r="56" spans="2:3" x14ac:dyDescent="0.4">
      <c r="C56" t="s">
        <v>764</v>
      </c>
    </row>
    <row r="57" spans="2:3" x14ac:dyDescent="0.4">
      <c r="C57" t="s">
        <v>765</v>
      </c>
    </row>
    <row r="58" spans="2:3" x14ac:dyDescent="0.4">
      <c r="C58" t="s">
        <v>766</v>
      </c>
    </row>
    <row r="59" spans="2:3" x14ac:dyDescent="0.4">
      <c r="C59" t="s">
        <v>767</v>
      </c>
    </row>
    <row r="60" spans="2:3" x14ac:dyDescent="0.4">
      <c r="C60" t="s">
        <v>768</v>
      </c>
    </row>
    <row r="61" spans="2:3" x14ac:dyDescent="0.4">
      <c r="C61" t="s">
        <v>769</v>
      </c>
    </row>
    <row r="62" spans="2:3" x14ac:dyDescent="0.4">
      <c r="C62" t="s">
        <v>770</v>
      </c>
    </row>
    <row r="63" spans="2:3" x14ac:dyDescent="0.4">
      <c r="C63" t="s">
        <v>771</v>
      </c>
    </row>
    <row r="64" spans="2:3" x14ac:dyDescent="0.4">
      <c r="C64" t="s">
        <v>772</v>
      </c>
    </row>
    <row r="65" spans="2:3" x14ac:dyDescent="0.4">
      <c r="C65" t="s">
        <v>773</v>
      </c>
    </row>
    <row r="66" spans="2:3" x14ac:dyDescent="0.4">
      <c r="C66" t="s">
        <v>774</v>
      </c>
    </row>
    <row r="67" spans="2:3" x14ac:dyDescent="0.4">
      <c r="C67" t="s">
        <v>775</v>
      </c>
    </row>
    <row r="68" spans="2:3" x14ac:dyDescent="0.4">
      <c r="C68" t="s">
        <v>776</v>
      </c>
    </row>
    <row r="69" spans="2:3" x14ac:dyDescent="0.4">
      <c r="B69" t="s">
        <v>777</v>
      </c>
    </row>
    <row r="70" spans="2:3" x14ac:dyDescent="0.4">
      <c r="B70" t="s">
        <v>778</v>
      </c>
    </row>
    <row r="71" spans="2:3" x14ac:dyDescent="0.4">
      <c r="B71" t="s">
        <v>779</v>
      </c>
    </row>
  </sheetData>
  <pageMargins left="0.7" right="0.7" top="0.75" bottom="0.75" header="0.3" footer="0.3"/>
  <pageSetup paperSize="9" orientation="portrait" r:id="rId1"/>
  <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rgb="FF00B0F0"/>
  </sheetPr>
  <dimension ref="A1:K110"/>
  <sheetViews>
    <sheetView topLeftCell="B1" workbookViewId="0">
      <selection activeCell="D4" sqref="D4"/>
    </sheetView>
  </sheetViews>
  <sheetFormatPr baseColWidth="10" defaultRowHeight="12.3" x14ac:dyDescent="0.4"/>
  <cols>
    <col min="1" max="1" width="10.5546875" customWidth="1"/>
    <col min="2" max="2" width="10.109375" customWidth="1"/>
    <col min="3" max="3" width="12.5546875" customWidth="1"/>
    <col min="4" max="4" width="6" customWidth="1"/>
    <col min="5" max="5" width="15.5546875" bestFit="1" customWidth="1"/>
    <col min="6" max="6" width="13.109375" customWidth="1"/>
  </cols>
  <sheetData>
    <row r="1" spans="1:6" x14ac:dyDescent="0.4">
      <c r="A1" t="s">
        <v>713</v>
      </c>
      <c r="B1" t="s">
        <v>830</v>
      </c>
    </row>
    <row r="2" spans="1:6" x14ac:dyDescent="0.4">
      <c r="A2" t="s">
        <v>101</v>
      </c>
      <c r="B2" t="s">
        <v>715</v>
      </c>
    </row>
    <row r="3" spans="1:6" x14ac:dyDescent="0.4">
      <c r="A3" t="s">
        <v>102</v>
      </c>
      <c r="B3" t="s">
        <v>922</v>
      </c>
    </row>
    <row r="4" spans="1:6" ht="25.2" x14ac:dyDescent="0.85">
      <c r="A4" t="s">
        <v>742</v>
      </c>
      <c r="B4" s="1">
        <v>42377</v>
      </c>
      <c r="C4" t="s">
        <v>783</v>
      </c>
      <c r="D4" s="359" t="s">
        <v>1307</v>
      </c>
      <c r="E4" s="260"/>
    </row>
    <row r="5" spans="1:6" ht="12.6" thickBot="1" x14ac:dyDescent="0.45">
      <c r="A5" t="s">
        <v>829</v>
      </c>
    </row>
    <row r="6" spans="1:6" x14ac:dyDescent="0.4">
      <c r="A6" s="261">
        <v>20140513</v>
      </c>
      <c r="B6" s="262"/>
      <c r="C6" s="262"/>
      <c r="D6" s="262"/>
      <c r="E6" s="263"/>
      <c r="F6" s="124" t="s">
        <v>828</v>
      </c>
    </row>
    <row r="7" spans="1:6" x14ac:dyDescent="0.4">
      <c r="A7" s="264"/>
      <c r="B7" s="257"/>
      <c r="C7" s="257"/>
      <c r="D7" s="257"/>
      <c r="E7" s="265"/>
      <c r="F7" s="124"/>
    </row>
    <row r="8" spans="1:6" x14ac:dyDescent="0.4">
      <c r="A8" s="266" t="s">
        <v>730</v>
      </c>
      <c r="B8" s="257">
        <v>1</v>
      </c>
      <c r="C8" s="257"/>
      <c r="D8" s="257"/>
      <c r="E8" s="265"/>
      <c r="F8" s="124"/>
    </row>
    <row r="9" spans="1:6" x14ac:dyDescent="0.4">
      <c r="A9" s="266" t="s">
        <v>731</v>
      </c>
      <c r="B9" s="257" t="s">
        <v>106</v>
      </c>
      <c r="C9" s="257"/>
      <c r="D9" s="257"/>
      <c r="E9" s="265"/>
      <c r="F9" s="124"/>
    </row>
    <row r="10" spans="1:6" x14ac:dyDescent="0.4">
      <c r="A10" s="266" t="s">
        <v>732</v>
      </c>
      <c r="B10" s="257" t="s">
        <v>106</v>
      </c>
      <c r="C10" s="257"/>
      <c r="D10" s="257"/>
      <c r="E10" s="265"/>
      <c r="F10" s="124"/>
    </row>
    <row r="11" spans="1:6" x14ac:dyDescent="0.4">
      <c r="A11" s="266" t="s">
        <v>733</v>
      </c>
      <c r="B11" s="257">
        <v>2</v>
      </c>
      <c r="C11" s="257"/>
      <c r="D11" s="257"/>
      <c r="E11" s="265"/>
      <c r="F11" s="124"/>
    </row>
    <row r="12" spans="1:6" x14ac:dyDescent="0.4">
      <c r="A12" s="266"/>
      <c r="B12" s="257"/>
      <c r="C12" s="257"/>
      <c r="D12" s="257"/>
      <c r="E12" s="265"/>
      <c r="F12" s="124"/>
    </row>
    <row r="13" spans="1:6" x14ac:dyDescent="0.4">
      <c r="A13" s="266" t="s">
        <v>734</v>
      </c>
      <c r="B13" s="257">
        <v>7</v>
      </c>
      <c r="C13" s="257"/>
      <c r="D13" s="257"/>
      <c r="E13" s="265"/>
      <c r="F13" s="124"/>
    </row>
    <row r="14" spans="1:6" x14ac:dyDescent="0.4">
      <c r="A14" s="266" t="s">
        <v>735</v>
      </c>
      <c r="B14" s="257">
        <v>1E-3</v>
      </c>
      <c r="C14" s="257"/>
      <c r="D14" s="257"/>
      <c r="E14" s="265"/>
      <c r="F14" s="124"/>
    </row>
    <row r="15" spans="1:6" x14ac:dyDescent="0.4">
      <c r="A15" s="266" t="s">
        <v>736</v>
      </c>
      <c r="B15" s="257">
        <v>100000000</v>
      </c>
      <c r="C15" s="257"/>
      <c r="D15" s="257"/>
      <c r="E15" s="265"/>
      <c r="F15" s="124"/>
    </row>
    <row r="16" spans="1:6" x14ac:dyDescent="0.4">
      <c r="A16" s="266" t="s">
        <v>737</v>
      </c>
      <c r="B16" s="257">
        <v>1E-3</v>
      </c>
      <c r="C16" s="257"/>
      <c r="D16" s="257"/>
      <c r="E16" s="265"/>
      <c r="F16" s="124"/>
    </row>
    <row r="17" spans="1:11" x14ac:dyDescent="0.4">
      <c r="A17" s="266" t="s">
        <v>738</v>
      </c>
      <c r="B17" s="257">
        <v>3</v>
      </c>
      <c r="C17" s="257"/>
      <c r="D17" s="257"/>
      <c r="E17" s="265"/>
      <c r="F17" s="124" t="s">
        <v>826</v>
      </c>
    </row>
    <row r="18" spans="1:11" x14ac:dyDescent="0.4">
      <c r="A18" s="266"/>
      <c r="B18" s="257"/>
      <c r="C18" s="257"/>
      <c r="D18" s="257"/>
      <c r="E18" s="265"/>
      <c r="F18" s="124"/>
    </row>
    <row r="19" spans="1:11" x14ac:dyDescent="0.4">
      <c r="A19" s="266" t="s">
        <v>842</v>
      </c>
      <c r="B19" s="257"/>
      <c r="C19" s="255" t="s">
        <v>833</v>
      </c>
      <c r="D19" s="257"/>
      <c r="E19" s="265"/>
      <c r="F19" s="124" t="s">
        <v>831</v>
      </c>
      <c r="G19" t="s">
        <v>833</v>
      </c>
      <c r="H19" t="s">
        <v>840</v>
      </c>
    </row>
    <row r="20" spans="1:11" x14ac:dyDescent="0.4">
      <c r="A20" s="264"/>
      <c r="B20" s="257"/>
      <c r="C20" s="259"/>
      <c r="D20" s="257"/>
      <c r="E20" s="265"/>
      <c r="F20" s="124"/>
      <c r="G20" t="s">
        <v>834</v>
      </c>
      <c r="H20" t="s">
        <v>832</v>
      </c>
    </row>
    <row r="21" spans="1:11" x14ac:dyDescent="0.4">
      <c r="A21" s="264"/>
      <c r="B21" s="258" t="s">
        <v>403</v>
      </c>
      <c r="C21" s="258" t="s">
        <v>739</v>
      </c>
      <c r="D21" s="258" t="s">
        <v>740</v>
      </c>
      <c r="E21" s="267" t="s">
        <v>741</v>
      </c>
      <c r="F21" s="124"/>
      <c r="G21" t="s">
        <v>835</v>
      </c>
      <c r="H21" t="s">
        <v>1034</v>
      </c>
    </row>
    <row r="22" spans="1:11" ht="15.3" x14ac:dyDescent="0.4">
      <c r="A22" s="268"/>
      <c r="B22" s="256" t="s">
        <v>1026</v>
      </c>
      <c r="C22" s="255">
        <v>1.3</v>
      </c>
      <c r="D22" s="255">
        <v>8.1199999999999992</v>
      </c>
      <c r="E22" s="155" t="s">
        <v>823</v>
      </c>
      <c r="F22" s="28" t="s">
        <v>816</v>
      </c>
      <c r="H22" t="s">
        <v>817</v>
      </c>
    </row>
    <row r="23" spans="1:11" ht="15.3" x14ac:dyDescent="0.4">
      <c r="A23" s="268"/>
      <c r="B23" s="256" t="s">
        <v>275</v>
      </c>
      <c r="C23" s="255">
        <v>1.2</v>
      </c>
      <c r="D23" s="255">
        <v>2.2999999999999998</v>
      </c>
      <c r="E23" s="155" t="s">
        <v>821</v>
      </c>
      <c r="F23" s="28"/>
      <c r="H23" t="s">
        <v>818</v>
      </c>
    </row>
    <row r="24" spans="1:11" ht="15.3" x14ac:dyDescent="0.4">
      <c r="A24" s="268"/>
      <c r="B24" s="256" t="s">
        <v>337</v>
      </c>
      <c r="C24" s="255">
        <v>1.2</v>
      </c>
      <c r="D24" s="255">
        <v>0.38</v>
      </c>
      <c r="E24" s="155" t="s">
        <v>823</v>
      </c>
      <c r="F24" s="28"/>
      <c r="H24" t="s">
        <v>881</v>
      </c>
    </row>
    <row r="25" spans="1:11" ht="15.3" x14ac:dyDescent="0.4">
      <c r="A25" s="268"/>
      <c r="B25" s="256" t="s">
        <v>1027</v>
      </c>
      <c r="C25" s="255">
        <v>1.1499999999999999</v>
      </c>
      <c r="D25" s="255">
        <v>4.59</v>
      </c>
      <c r="E25" s="155" t="s">
        <v>823</v>
      </c>
      <c r="F25" s="28"/>
      <c r="H25" t="s">
        <v>819</v>
      </c>
      <c r="K25" t="s">
        <v>841</v>
      </c>
    </row>
    <row r="26" spans="1:11" ht="15.3" x14ac:dyDescent="0.55000000000000004">
      <c r="A26" s="268"/>
      <c r="B26" s="256" t="s">
        <v>338</v>
      </c>
      <c r="C26" s="255">
        <v>1.6</v>
      </c>
      <c r="D26" s="255">
        <v>18.5</v>
      </c>
      <c r="E26" s="155" t="s">
        <v>823</v>
      </c>
      <c r="F26" s="28"/>
      <c r="K26" s="80" t="s">
        <v>820</v>
      </c>
    </row>
    <row r="27" spans="1:11" ht="15.3" x14ac:dyDescent="0.4">
      <c r="A27" s="268"/>
      <c r="B27" s="256" t="s">
        <v>276</v>
      </c>
      <c r="C27" s="255">
        <v>0.5</v>
      </c>
      <c r="D27" s="255">
        <v>0.14000000000000001</v>
      </c>
      <c r="E27" s="155" t="s">
        <v>841</v>
      </c>
      <c r="F27" s="28"/>
      <c r="K27" t="s">
        <v>821</v>
      </c>
    </row>
    <row r="28" spans="1:11" ht="15.3" x14ac:dyDescent="0.4">
      <c r="A28" s="268"/>
      <c r="B28" s="256" t="s">
        <v>339</v>
      </c>
      <c r="C28" s="255">
        <v>1</v>
      </c>
      <c r="D28" s="255">
        <v>0.56000000000000005</v>
      </c>
      <c r="E28" s="155" t="s">
        <v>821</v>
      </c>
      <c r="F28" s="28"/>
      <c r="K28" t="s">
        <v>822</v>
      </c>
    </row>
    <row r="29" spans="1:11" ht="15.3" x14ac:dyDescent="0.4">
      <c r="A29" s="268"/>
      <c r="B29" s="256" t="s">
        <v>653</v>
      </c>
      <c r="C29" s="255">
        <v>2</v>
      </c>
      <c r="D29" s="255">
        <v>5</v>
      </c>
      <c r="E29" s="155" t="s">
        <v>821</v>
      </c>
      <c r="F29" s="28"/>
      <c r="K29" t="s">
        <v>823</v>
      </c>
    </row>
    <row r="30" spans="1:11" ht="15.3" x14ac:dyDescent="0.4">
      <c r="A30" s="268"/>
      <c r="B30" s="256" t="s">
        <v>1028</v>
      </c>
      <c r="C30" s="255">
        <v>1.45</v>
      </c>
      <c r="D30" s="299">
        <v>7.2</v>
      </c>
      <c r="E30" s="155" t="s">
        <v>823</v>
      </c>
      <c r="F30" s="28"/>
      <c r="K30" t="s">
        <v>824</v>
      </c>
    </row>
    <row r="31" spans="1:11" ht="15.3" x14ac:dyDescent="0.4">
      <c r="A31" s="268"/>
      <c r="B31" s="256" t="s">
        <v>1029</v>
      </c>
      <c r="C31" s="255">
        <v>0.6</v>
      </c>
      <c r="D31" s="299">
        <v>0.63</v>
      </c>
      <c r="E31" s="155" t="s">
        <v>821</v>
      </c>
      <c r="F31" s="28"/>
      <c r="K31" t="s">
        <v>825</v>
      </c>
    </row>
    <row r="32" spans="1:11" ht="15.3" x14ac:dyDescent="0.4">
      <c r="A32" s="268"/>
      <c r="B32" s="256" t="s">
        <v>340</v>
      </c>
      <c r="C32" s="255">
        <v>1.2</v>
      </c>
      <c r="D32" s="255">
        <v>2.2400000000000002</v>
      </c>
      <c r="E32" s="155" t="s">
        <v>823</v>
      </c>
    </row>
    <row r="33" spans="1:8" ht="15.3" x14ac:dyDescent="0.4">
      <c r="A33" s="268"/>
      <c r="B33" s="256" t="s">
        <v>341</v>
      </c>
      <c r="C33" s="255">
        <v>1.8</v>
      </c>
      <c r="D33" s="255">
        <v>7.37</v>
      </c>
      <c r="E33" s="155" t="s">
        <v>823</v>
      </c>
      <c r="F33" s="28"/>
    </row>
    <row r="34" spans="1:8" ht="15.3" x14ac:dyDescent="0.4">
      <c r="A34" s="268"/>
      <c r="B34" s="256" t="s">
        <v>342</v>
      </c>
      <c r="C34" s="255">
        <v>0.4</v>
      </c>
      <c r="D34" s="255">
        <v>2.12</v>
      </c>
      <c r="E34" s="155" t="s">
        <v>821</v>
      </c>
      <c r="F34" s="28"/>
    </row>
    <row r="35" spans="1:8" ht="15.3" x14ac:dyDescent="0.4">
      <c r="A35" s="268"/>
      <c r="B35" s="256" t="s">
        <v>1030</v>
      </c>
      <c r="C35" s="255">
        <v>0.6</v>
      </c>
      <c r="D35" s="299">
        <v>0.27</v>
      </c>
      <c r="E35" s="155" t="s">
        <v>821</v>
      </c>
      <c r="F35" s="28"/>
    </row>
    <row r="36" spans="1:8" ht="15.3" x14ac:dyDescent="0.55000000000000004">
      <c r="A36" s="268"/>
      <c r="B36" s="256" t="s">
        <v>1031</v>
      </c>
      <c r="C36" s="255">
        <v>0.5</v>
      </c>
      <c r="D36" s="300">
        <v>1.8740000000000001</v>
      </c>
      <c r="E36" s="155" t="s">
        <v>825</v>
      </c>
      <c r="F36" s="28"/>
      <c r="H36" s="80"/>
    </row>
    <row r="37" spans="1:8" ht="15.3" x14ac:dyDescent="0.4">
      <c r="A37" s="268"/>
      <c r="B37" s="256" t="s">
        <v>1032</v>
      </c>
      <c r="C37" s="255">
        <v>1.45</v>
      </c>
      <c r="D37" s="301">
        <v>4.3</v>
      </c>
      <c r="E37" s="155" t="s">
        <v>841</v>
      </c>
      <c r="F37" s="28"/>
    </row>
    <row r="38" spans="1:8" ht="15.3" x14ac:dyDescent="0.4">
      <c r="A38" s="268"/>
      <c r="B38" s="256" t="s">
        <v>1033</v>
      </c>
      <c r="C38" s="255">
        <v>0.3</v>
      </c>
      <c r="D38" s="302">
        <v>0.3</v>
      </c>
      <c r="E38" s="155" t="s">
        <v>821</v>
      </c>
      <c r="F38" s="28"/>
    </row>
    <row r="39" spans="1:8" ht="15.3" x14ac:dyDescent="0.4">
      <c r="A39" s="268"/>
      <c r="B39" s="256" t="s">
        <v>343</v>
      </c>
      <c r="C39" s="255">
        <v>0.75</v>
      </c>
      <c r="D39" s="255">
        <v>1.52</v>
      </c>
      <c r="E39" s="155" t="s">
        <v>821</v>
      </c>
      <c r="F39" s="28"/>
    </row>
    <row r="40" spans="1:8" ht="15.3" x14ac:dyDescent="0.4">
      <c r="A40" s="268"/>
      <c r="B40" s="256" t="s">
        <v>344</v>
      </c>
      <c r="C40" s="255">
        <v>1.5</v>
      </c>
      <c r="D40" s="255">
        <v>6.52</v>
      </c>
      <c r="E40" s="155" t="s">
        <v>841</v>
      </c>
      <c r="F40" s="28"/>
    </row>
    <row r="41" spans="1:8" ht="15.3" x14ac:dyDescent="0.4">
      <c r="A41" s="268"/>
      <c r="B41" s="256" t="s">
        <v>345</v>
      </c>
      <c r="C41" s="255">
        <v>0.9</v>
      </c>
      <c r="D41" s="255">
        <v>1.9</v>
      </c>
      <c r="E41" s="155" t="s">
        <v>821</v>
      </c>
      <c r="F41" s="28"/>
    </row>
    <row r="42" spans="1:8" ht="15.3" x14ac:dyDescent="0.4">
      <c r="A42" s="268"/>
      <c r="B42" s="256" t="s">
        <v>346</v>
      </c>
      <c r="C42" s="255">
        <v>0.4</v>
      </c>
      <c r="D42" s="255">
        <v>0.26</v>
      </c>
      <c r="E42" s="155" t="s">
        <v>841</v>
      </c>
      <c r="F42" s="28"/>
    </row>
    <row r="43" spans="1:8" ht="15.3" x14ac:dyDescent="0.4">
      <c r="A43" s="268"/>
      <c r="B43" s="256" t="s">
        <v>347</v>
      </c>
      <c r="C43" s="255">
        <v>0.75</v>
      </c>
      <c r="D43" s="255">
        <v>0.8</v>
      </c>
      <c r="E43" s="155" t="s">
        <v>822</v>
      </c>
      <c r="F43" s="28"/>
    </row>
    <row r="44" spans="1:8" ht="15.3" x14ac:dyDescent="0.4">
      <c r="A44" s="268"/>
      <c r="B44" s="256" t="s">
        <v>348</v>
      </c>
      <c r="C44" s="255">
        <v>1</v>
      </c>
      <c r="D44" s="255">
        <v>0.3</v>
      </c>
      <c r="E44" s="155" t="s">
        <v>821</v>
      </c>
      <c r="F44" s="28"/>
    </row>
    <row r="45" spans="1:8" ht="15.3" x14ac:dyDescent="0.4">
      <c r="A45" s="268"/>
      <c r="B45" s="256" t="s">
        <v>349</v>
      </c>
      <c r="C45" s="255">
        <v>0.47</v>
      </c>
      <c r="D45" s="255">
        <v>0.4</v>
      </c>
      <c r="E45" s="155" t="s">
        <v>821</v>
      </c>
      <c r="F45" s="28"/>
    </row>
    <row r="46" spans="1:8" ht="15.3" x14ac:dyDescent="0.4">
      <c r="A46" s="268"/>
      <c r="B46" s="256" t="s">
        <v>350</v>
      </c>
      <c r="C46" s="255">
        <v>0.6</v>
      </c>
      <c r="D46" s="255">
        <v>3.52</v>
      </c>
      <c r="E46" s="155" t="s">
        <v>825</v>
      </c>
      <c r="F46" s="28"/>
    </row>
    <row r="47" spans="1:8" ht="12.6" thickBot="1" x14ac:dyDescent="0.45">
      <c r="A47" s="268"/>
      <c r="B47" s="270" t="s">
        <v>351</v>
      </c>
      <c r="C47" s="255">
        <v>0.4</v>
      </c>
      <c r="D47" s="303">
        <v>0.67</v>
      </c>
      <c r="E47" s="155" t="s">
        <v>823</v>
      </c>
      <c r="F47" s="28"/>
    </row>
    <row r="48" spans="1:8" ht="12.6" thickBot="1" x14ac:dyDescent="0.45">
      <c r="A48" s="269" t="s">
        <v>272</v>
      </c>
      <c r="B48" s="270"/>
      <c r="C48" s="270"/>
      <c r="D48" s="270"/>
      <c r="E48" s="271"/>
      <c r="F48" s="28"/>
    </row>
    <row r="49" spans="1:6" x14ac:dyDescent="0.4">
      <c r="A49" s="28"/>
      <c r="B49" s="28"/>
      <c r="C49" s="28"/>
      <c r="D49" s="28"/>
      <c r="E49" s="28"/>
      <c r="F49" s="28"/>
    </row>
    <row r="50" spans="1:6" x14ac:dyDescent="0.4">
      <c r="A50" s="28"/>
      <c r="B50" s="28"/>
      <c r="C50" s="28"/>
      <c r="D50" s="28"/>
      <c r="E50" s="28"/>
      <c r="F50" s="28"/>
    </row>
    <row r="51" spans="1:6" x14ac:dyDescent="0.4">
      <c r="A51" s="28"/>
      <c r="B51" s="28"/>
      <c r="C51" s="28"/>
      <c r="D51" s="28"/>
      <c r="E51" s="28"/>
      <c r="F51" s="28"/>
    </row>
    <row r="52" spans="1:6" x14ac:dyDescent="0.4">
      <c r="A52" s="28"/>
      <c r="B52" s="28"/>
      <c r="C52" s="28"/>
      <c r="D52" s="28"/>
      <c r="E52" s="28"/>
      <c r="F52" s="28"/>
    </row>
    <row r="53" spans="1:6" x14ac:dyDescent="0.4">
      <c r="A53" s="28"/>
      <c r="B53" s="28"/>
      <c r="C53" s="28"/>
      <c r="D53" s="28"/>
      <c r="E53" s="28"/>
      <c r="F53" s="28"/>
    </row>
    <row r="54" spans="1:6" x14ac:dyDescent="0.4">
      <c r="A54" s="28"/>
      <c r="B54" s="28"/>
      <c r="C54" s="28"/>
      <c r="D54" s="28"/>
      <c r="E54" s="28"/>
      <c r="F54" s="28"/>
    </row>
    <row r="55" spans="1:6" x14ac:dyDescent="0.4">
      <c r="A55" s="28"/>
      <c r="B55" s="28"/>
      <c r="C55" s="28"/>
      <c r="D55" s="28"/>
      <c r="E55" s="28"/>
      <c r="F55" s="28"/>
    </row>
    <row r="56" spans="1:6" x14ac:dyDescent="0.4">
      <c r="A56" s="28"/>
      <c r="B56" s="28"/>
      <c r="C56" s="28"/>
      <c r="D56" s="28"/>
      <c r="E56" s="28"/>
      <c r="F56" s="28"/>
    </row>
    <row r="57" spans="1:6" x14ac:dyDescent="0.4">
      <c r="A57" s="28"/>
      <c r="B57" s="28"/>
      <c r="C57" s="28"/>
      <c r="D57" s="28"/>
      <c r="E57" s="28"/>
      <c r="F57" s="28"/>
    </row>
    <row r="58" spans="1:6" x14ac:dyDescent="0.4">
      <c r="A58" s="28"/>
      <c r="B58" s="28"/>
      <c r="C58" s="28"/>
      <c r="D58" s="28"/>
      <c r="E58" s="28"/>
      <c r="F58" s="28"/>
    </row>
    <row r="59" spans="1:6" x14ac:dyDescent="0.4">
      <c r="A59" s="28"/>
      <c r="B59" s="28"/>
      <c r="C59" s="28"/>
      <c r="D59" s="28"/>
      <c r="E59" s="28"/>
      <c r="F59" s="28"/>
    </row>
    <row r="60" spans="1:6" x14ac:dyDescent="0.4">
      <c r="A60" s="28"/>
      <c r="B60" s="28"/>
      <c r="C60" s="28"/>
      <c r="D60" s="28"/>
      <c r="E60" s="28"/>
      <c r="F60" s="28"/>
    </row>
    <row r="61" spans="1:6" x14ac:dyDescent="0.4">
      <c r="A61" s="28"/>
      <c r="B61" s="28"/>
      <c r="C61" s="28"/>
      <c r="D61" s="28"/>
      <c r="E61" s="28"/>
      <c r="F61" s="28"/>
    </row>
    <row r="62" spans="1:6" x14ac:dyDescent="0.4">
      <c r="A62" s="28"/>
      <c r="B62" s="28"/>
      <c r="C62" s="28"/>
      <c r="D62" s="28"/>
      <c r="E62" s="28"/>
      <c r="F62" s="28"/>
    </row>
    <row r="63" spans="1:6" x14ac:dyDescent="0.4">
      <c r="A63" s="28"/>
      <c r="B63" s="28"/>
      <c r="C63" s="28"/>
      <c r="D63" s="28"/>
      <c r="E63" s="28"/>
      <c r="F63" s="28"/>
    </row>
    <row r="64" spans="1:6" x14ac:dyDescent="0.4">
      <c r="A64" s="28"/>
      <c r="B64" s="28"/>
      <c r="C64" s="28"/>
      <c r="D64" s="28"/>
      <c r="E64" s="28"/>
      <c r="F64" s="28"/>
    </row>
    <row r="65" spans="1:6" x14ac:dyDescent="0.4">
      <c r="A65" s="28"/>
      <c r="B65" s="28"/>
      <c r="C65" s="28"/>
      <c r="D65" s="28"/>
      <c r="E65" s="28"/>
      <c r="F65" s="28"/>
    </row>
    <row r="66" spans="1:6" x14ac:dyDescent="0.4">
      <c r="A66" s="28"/>
      <c r="B66" s="28"/>
      <c r="C66" s="28"/>
      <c r="D66" s="28"/>
      <c r="E66" s="28"/>
      <c r="F66" s="28"/>
    </row>
    <row r="67" spans="1:6" x14ac:dyDescent="0.4">
      <c r="A67" s="28"/>
      <c r="B67" s="28"/>
      <c r="C67" s="28"/>
      <c r="D67" s="28"/>
      <c r="E67" s="28"/>
      <c r="F67" s="28"/>
    </row>
    <row r="68" spans="1:6" x14ac:dyDescent="0.4">
      <c r="A68" s="28"/>
      <c r="B68" s="28"/>
      <c r="C68" s="28"/>
      <c r="D68" s="28"/>
      <c r="E68" s="28"/>
      <c r="F68" s="28"/>
    </row>
    <row r="69" spans="1:6" x14ac:dyDescent="0.4">
      <c r="A69" s="28"/>
      <c r="B69" s="28"/>
      <c r="C69" s="28"/>
      <c r="D69" s="28"/>
      <c r="E69" s="28"/>
      <c r="F69" s="28"/>
    </row>
    <row r="70" spans="1:6" x14ac:dyDescent="0.4">
      <c r="A70" s="28"/>
      <c r="B70" s="28"/>
      <c r="C70" s="28"/>
      <c r="D70" s="28"/>
      <c r="E70" s="28"/>
      <c r="F70" s="28"/>
    </row>
    <row r="71" spans="1:6" x14ac:dyDescent="0.4">
      <c r="A71" s="28"/>
      <c r="B71" s="28"/>
      <c r="C71" s="28"/>
      <c r="D71" s="28"/>
      <c r="E71" s="28"/>
      <c r="F71" s="28"/>
    </row>
    <row r="72" spans="1:6" x14ac:dyDescent="0.4">
      <c r="A72" s="28"/>
      <c r="B72" s="28"/>
      <c r="C72" s="28"/>
      <c r="D72" s="28"/>
      <c r="E72" s="28"/>
      <c r="F72" s="28"/>
    </row>
    <row r="73" spans="1:6" x14ac:dyDescent="0.4">
      <c r="A73" s="28"/>
      <c r="B73" s="28"/>
      <c r="C73" s="28"/>
      <c r="D73" s="28"/>
      <c r="E73" s="28"/>
      <c r="F73" s="28"/>
    </row>
    <row r="74" spans="1:6" x14ac:dyDescent="0.4">
      <c r="A74" s="28"/>
      <c r="B74" s="28"/>
      <c r="C74" s="28"/>
      <c r="D74" s="28"/>
      <c r="E74" s="28"/>
      <c r="F74" s="28"/>
    </row>
    <row r="75" spans="1:6" x14ac:dyDescent="0.4">
      <c r="A75" s="28"/>
      <c r="B75" s="28"/>
      <c r="C75" s="28"/>
      <c r="D75" s="28"/>
      <c r="E75" s="28"/>
      <c r="F75" s="28"/>
    </row>
    <row r="76" spans="1:6" x14ac:dyDescent="0.4">
      <c r="A76" s="28"/>
      <c r="B76" s="28"/>
      <c r="C76" s="28"/>
      <c r="D76" s="28"/>
      <c r="E76" s="28"/>
      <c r="F76" s="28"/>
    </row>
    <row r="77" spans="1:6" x14ac:dyDescent="0.4">
      <c r="A77" s="28"/>
      <c r="B77" s="28"/>
      <c r="C77" s="28"/>
      <c r="D77" s="28"/>
      <c r="E77" s="28"/>
      <c r="F77" s="28"/>
    </row>
    <row r="78" spans="1:6" x14ac:dyDescent="0.4">
      <c r="A78" s="28"/>
      <c r="B78" s="28"/>
      <c r="C78" s="28"/>
      <c r="D78" s="28"/>
      <c r="E78" s="28"/>
      <c r="F78" s="28"/>
    </row>
    <row r="79" spans="1:6" x14ac:dyDescent="0.4">
      <c r="A79" s="28"/>
      <c r="B79" s="28"/>
      <c r="C79" s="28"/>
      <c r="D79" s="28"/>
      <c r="E79" s="28"/>
      <c r="F79" s="28"/>
    </row>
    <row r="80" spans="1:6" x14ac:dyDescent="0.4">
      <c r="A80" s="28"/>
      <c r="B80" s="28"/>
      <c r="C80" s="28"/>
      <c r="D80" s="28"/>
      <c r="E80" s="28"/>
      <c r="F80" s="28"/>
    </row>
    <row r="81" spans="1:6" x14ac:dyDescent="0.4">
      <c r="A81" s="28"/>
      <c r="B81" s="28"/>
      <c r="C81" s="28"/>
      <c r="D81" s="28"/>
      <c r="E81" s="28"/>
      <c r="F81" s="28"/>
    </row>
    <row r="82" spans="1:6" x14ac:dyDescent="0.4">
      <c r="A82" s="28"/>
      <c r="B82" s="28"/>
      <c r="C82" s="28"/>
      <c r="D82" s="28"/>
      <c r="E82" s="28"/>
      <c r="F82" s="28"/>
    </row>
    <row r="83" spans="1:6" x14ac:dyDescent="0.4">
      <c r="A83" s="28"/>
      <c r="B83" s="28"/>
      <c r="C83" s="28"/>
      <c r="D83" s="28"/>
      <c r="E83" s="28"/>
      <c r="F83" s="28"/>
    </row>
    <row r="84" spans="1:6" x14ac:dyDescent="0.4">
      <c r="A84" s="28"/>
      <c r="B84" s="28"/>
      <c r="C84" s="28"/>
      <c r="D84" s="28"/>
      <c r="E84" s="28"/>
      <c r="F84" s="28"/>
    </row>
    <row r="85" spans="1:6" x14ac:dyDescent="0.4">
      <c r="A85" s="28"/>
      <c r="B85" s="28"/>
      <c r="C85" s="28"/>
      <c r="D85" s="28"/>
      <c r="E85" s="28"/>
      <c r="F85" s="28"/>
    </row>
    <row r="86" spans="1:6" x14ac:dyDescent="0.4">
      <c r="A86" s="28"/>
      <c r="B86" s="28"/>
      <c r="C86" s="28"/>
      <c r="D86" s="28"/>
      <c r="E86" s="28"/>
      <c r="F86" s="28"/>
    </row>
    <row r="87" spans="1:6" x14ac:dyDescent="0.4">
      <c r="A87" s="28"/>
      <c r="B87" s="28"/>
      <c r="C87" s="28"/>
      <c r="D87" s="28"/>
      <c r="E87" s="28"/>
      <c r="F87" s="28"/>
    </row>
    <row r="88" spans="1:6" x14ac:dyDescent="0.4">
      <c r="A88" s="28"/>
      <c r="B88" s="28"/>
      <c r="C88" s="28"/>
      <c r="D88" s="28"/>
      <c r="E88" s="28"/>
      <c r="F88" s="28"/>
    </row>
    <row r="89" spans="1:6" x14ac:dyDescent="0.4">
      <c r="A89" s="28"/>
      <c r="B89" s="28"/>
      <c r="C89" s="28"/>
      <c r="D89" s="28"/>
      <c r="E89" s="28"/>
      <c r="F89" s="28"/>
    </row>
    <row r="90" spans="1:6" x14ac:dyDescent="0.4">
      <c r="A90" s="28"/>
      <c r="B90" s="28"/>
      <c r="C90" s="28"/>
      <c r="D90" s="28"/>
      <c r="E90" s="28"/>
      <c r="F90" s="28"/>
    </row>
    <row r="91" spans="1:6" x14ac:dyDescent="0.4">
      <c r="A91" s="28"/>
      <c r="B91" s="28"/>
      <c r="C91" s="28"/>
      <c r="D91" s="28"/>
      <c r="E91" s="28"/>
      <c r="F91" s="28"/>
    </row>
    <row r="92" spans="1:6" x14ac:dyDescent="0.4">
      <c r="A92" s="28"/>
      <c r="B92" s="28"/>
      <c r="C92" s="28"/>
      <c r="D92" s="28"/>
      <c r="E92" s="28"/>
      <c r="F92" s="28"/>
    </row>
    <row r="93" spans="1:6" x14ac:dyDescent="0.4">
      <c r="A93" s="28"/>
      <c r="B93" s="28"/>
      <c r="C93" s="28"/>
      <c r="D93" s="28"/>
      <c r="E93" s="28"/>
      <c r="F93" s="28"/>
    </row>
    <row r="94" spans="1:6" x14ac:dyDescent="0.4">
      <c r="A94" s="28"/>
      <c r="B94" s="28"/>
      <c r="C94" s="28"/>
      <c r="D94" s="28"/>
      <c r="E94" s="28"/>
      <c r="F94" s="28"/>
    </row>
    <row r="95" spans="1:6" x14ac:dyDescent="0.4">
      <c r="A95" s="28"/>
      <c r="B95" s="28"/>
      <c r="C95" s="28"/>
      <c r="D95" s="28"/>
      <c r="E95" s="28"/>
      <c r="F95" s="28"/>
    </row>
    <row r="96" spans="1:6" x14ac:dyDescent="0.4">
      <c r="A96" s="28"/>
      <c r="B96" s="28"/>
      <c r="C96" s="28"/>
      <c r="D96" s="28"/>
      <c r="E96" s="28"/>
      <c r="F96" s="28"/>
    </row>
    <row r="97" spans="1:6" x14ac:dyDescent="0.4">
      <c r="A97" s="28"/>
      <c r="B97" s="28"/>
      <c r="C97" s="28"/>
      <c r="D97" s="28"/>
      <c r="E97" s="28"/>
      <c r="F97" s="28"/>
    </row>
    <row r="98" spans="1:6" x14ac:dyDescent="0.4">
      <c r="A98" s="28"/>
      <c r="B98" s="28"/>
      <c r="C98" s="28"/>
      <c r="D98" s="28"/>
      <c r="E98" s="28"/>
      <c r="F98" s="28"/>
    </row>
    <row r="99" spans="1:6" x14ac:dyDescent="0.4">
      <c r="A99" s="28"/>
      <c r="B99" s="28"/>
      <c r="C99" s="28"/>
      <c r="D99" s="28"/>
      <c r="E99" s="28"/>
      <c r="F99" s="28"/>
    </row>
    <row r="100" spans="1:6" x14ac:dyDescent="0.4">
      <c r="A100" s="28"/>
      <c r="B100" s="28"/>
      <c r="C100" s="28"/>
      <c r="D100" s="28"/>
      <c r="E100" s="28"/>
      <c r="F100" s="28"/>
    </row>
    <row r="101" spans="1:6" x14ac:dyDescent="0.4">
      <c r="A101" s="28"/>
      <c r="B101" s="28"/>
      <c r="C101" s="28"/>
      <c r="D101" s="28"/>
      <c r="E101" s="28"/>
      <c r="F101" s="28"/>
    </row>
    <row r="102" spans="1:6" x14ac:dyDescent="0.4">
      <c r="A102" s="28"/>
      <c r="B102" s="28"/>
      <c r="C102" s="28"/>
      <c r="D102" s="28"/>
      <c r="E102" s="28"/>
      <c r="F102" s="28"/>
    </row>
    <row r="103" spans="1:6" x14ac:dyDescent="0.4">
      <c r="A103" s="28"/>
      <c r="B103" s="28"/>
      <c r="C103" s="28"/>
      <c r="D103" s="28"/>
      <c r="E103" s="28"/>
      <c r="F103" s="28"/>
    </row>
    <row r="104" spans="1:6" x14ac:dyDescent="0.4">
      <c r="A104" s="28"/>
      <c r="B104" s="28"/>
      <c r="C104" s="28"/>
      <c r="D104" s="28"/>
      <c r="E104" s="28"/>
      <c r="F104" s="28"/>
    </row>
    <row r="105" spans="1:6" x14ac:dyDescent="0.4">
      <c r="A105" s="28"/>
      <c r="B105" s="28"/>
      <c r="C105" s="28"/>
      <c r="D105" s="28"/>
      <c r="E105" s="28"/>
      <c r="F105" s="28"/>
    </row>
    <row r="106" spans="1:6" x14ac:dyDescent="0.4">
      <c r="A106" s="28"/>
      <c r="B106" s="28"/>
      <c r="C106" s="28"/>
      <c r="D106" s="28"/>
      <c r="E106" s="28"/>
      <c r="F106" s="28"/>
    </row>
    <row r="107" spans="1:6" x14ac:dyDescent="0.4">
      <c r="A107" s="28"/>
      <c r="B107" s="28"/>
      <c r="C107" s="28"/>
      <c r="D107" s="28"/>
      <c r="E107" s="28"/>
      <c r="F107" s="28"/>
    </row>
    <row r="108" spans="1:6" x14ac:dyDescent="0.4">
      <c r="A108" s="28"/>
      <c r="B108" s="28"/>
      <c r="C108" s="28"/>
      <c r="D108" s="28"/>
      <c r="E108" s="28"/>
      <c r="F108" s="28"/>
    </row>
    <row r="109" spans="1:6" x14ac:dyDescent="0.4">
      <c r="A109" s="28"/>
      <c r="B109" s="28"/>
      <c r="C109" s="28"/>
      <c r="D109" s="28"/>
      <c r="E109" s="28"/>
      <c r="F109" s="28"/>
    </row>
    <row r="110" spans="1:6" x14ac:dyDescent="0.4">
      <c r="A110" s="28"/>
      <c r="B110" s="28"/>
      <c r="C110" s="28"/>
      <c r="D110" s="28"/>
      <c r="E110" s="28"/>
      <c r="F110" s="28"/>
    </row>
  </sheetData>
  <sortState xmlns:xlrd2="http://schemas.microsoft.com/office/spreadsheetml/2017/richdata2" ref="B22:E48">
    <sortCondition ref="B22"/>
  </sortState>
  <pageMargins left="0.7" right="0.7" top="0.75" bottom="0.75" header="0.3" footer="0.3"/>
  <pageSetup paperSize="9" orientation="portrait" r:id="rId1"/>
  <legacy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K26"/>
  <sheetViews>
    <sheetView workbookViewId="0">
      <selection activeCell="C9" sqref="C9"/>
    </sheetView>
  </sheetViews>
  <sheetFormatPr baseColWidth="10" defaultRowHeight="12.3" x14ac:dyDescent="0.4"/>
  <cols>
    <col min="7" max="7" width="25.5546875" customWidth="1"/>
    <col min="8" max="8" width="36.5546875" customWidth="1"/>
    <col min="10" max="10" width="48" customWidth="1"/>
  </cols>
  <sheetData>
    <row r="1" spans="1:11" x14ac:dyDescent="0.4">
      <c r="D1" t="s">
        <v>0</v>
      </c>
      <c r="E1" s="1">
        <v>40831</v>
      </c>
    </row>
    <row r="3" spans="1:11" ht="15" x14ac:dyDescent="0.5">
      <c r="A3" s="2" t="s">
        <v>1</v>
      </c>
    </row>
    <row r="5" spans="1:11" x14ac:dyDescent="0.4">
      <c r="A5" s="3" t="s">
        <v>2</v>
      </c>
      <c r="B5" s="3" t="s">
        <v>3</v>
      </c>
      <c r="C5" s="3" t="s">
        <v>4</v>
      </c>
      <c r="D5" s="3" t="s">
        <v>5</v>
      </c>
      <c r="E5" s="3" t="s">
        <v>3</v>
      </c>
      <c r="F5" s="3" t="s">
        <v>4</v>
      </c>
      <c r="G5" s="3" t="s">
        <v>6</v>
      </c>
      <c r="H5" s="3" t="s">
        <v>3</v>
      </c>
      <c r="I5" s="3" t="s">
        <v>7</v>
      </c>
      <c r="J5" s="3" t="s">
        <v>8</v>
      </c>
      <c r="K5" s="3" t="s">
        <v>9</v>
      </c>
    </row>
    <row r="6" spans="1:11" x14ac:dyDescent="0.4">
      <c r="A6" s="4" t="s">
        <v>10</v>
      </c>
      <c r="B6" s="5" t="s">
        <v>11</v>
      </c>
      <c r="C6" s="5"/>
      <c r="D6" s="5"/>
      <c r="E6" s="5"/>
      <c r="F6" s="5"/>
      <c r="G6" s="5"/>
    </row>
    <row r="7" spans="1:11" ht="24.6" x14ac:dyDescent="0.4">
      <c r="D7" s="6" t="s">
        <v>12</v>
      </c>
      <c r="E7" s="6" t="s">
        <v>13</v>
      </c>
      <c r="F7" s="6" t="s">
        <v>14</v>
      </c>
      <c r="G7" s="7" t="s">
        <v>15</v>
      </c>
      <c r="H7" s="7" t="s">
        <v>16</v>
      </c>
      <c r="I7" s="6" t="s">
        <v>17</v>
      </c>
      <c r="J7" s="6" t="s">
        <v>18</v>
      </c>
    </row>
    <row r="8" spans="1:11" ht="36.9" x14ac:dyDescent="0.4">
      <c r="D8" s="8" t="s">
        <v>19</v>
      </c>
      <c r="E8" s="8" t="s">
        <v>13</v>
      </c>
      <c r="F8" s="8" t="s">
        <v>14</v>
      </c>
      <c r="G8" s="8" t="s">
        <v>20</v>
      </c>
      <c r="H8" s="8" t="s">
        <v>13</v>
      </c>
      <c r="I8" s="8" t="s">
        <v>14</v>
      </c>
      <c r="J8" s="9" t="s">
        <v>21</v>
      </c>
      <c r="K8" s="10" t="s">
        <v>22</v>
      </c>
    </row>
    <row r="9" spans="1:11" ht="24.6" x14ac:dyDescent="0.4">
      <c r="D9" s="8"/>
      <c r="E9" s="8"/>
      <c r="F9" s="8"/>
      <c r="G9" s="8" t="s">
        <v>23</v>
      </c>
      <c r="H9" s="8" t="s">
        <v>13</v>
      </c>
      <c r="I9" s="8" t="s">
        <v>14</v>
      </c>
      <c r="J9" s="9" t="s">
        <v>24</v>
      </c>
      <c r="K9" s="10" t="s">
        <v>22</v>
      </c>
    </row>
    <row r="10" spans="1:11" ht="24.6" x14ac:dyDescent="0.4">
      <c r="D10" s="8"/>
      <c r="E10" s="8"/>
      <c r="F10" s="8"/>
      <c r="G10" s="8" t="s">
        <v>25</v>
      </c>
      <c r="H10" s="8" t="s">
        <v>13</v>
      </c>
      <c r="I10" s="8" t="s">
        <v>26</v>
      </c>
      <c r="J10" s="9" t="s">
        <v>24</v>
      </c>
      <c r="K10" s="10"/>
    </row>
    <row r="11" spans="1:11" ht="24.6" x14ac:dyDescent="0.4">
      <c r="D11" s="8"/>
      <c r="E11" s="8"/>
      <c r="F11" s="8"/>
      <c r="G11" s="8" t="s">
        <v>27</v>
      </c>
      <c r="H11" s="8" t="s">
        <v>13</v>
      </c>
      <c r="I11" s="8" t="s">
        <v>26</v>
      </c>
      <c r="J11" s="9" t="s">
        <v>24</v>
      </c>
      <c r="K11" s="10" t="s">
        <v>28</v>
      </c>
    </row>
    <row r="12" spans="1:11" ht="49.2" x14ac:dyDescent="0.4">
      <c r="D12" s="11" t="s">
        <v>29</v>
      </c>
      <c r="E12" s="11" t="s">
        <v>13</v>
      </c>
      <c r="F12" s="11" t="s">
        <v>14</v>
      </c>
      <c r="G12" s="12" t="s">
        <v>30</v>
      </c>
      <c r="H12" s="12" t="s">
        <v>31</v>
      </c>
      <c r="I12" s="11" t="s">
        <v>32</v>
      </c>
      <c r="J12" s="12" t="s">
        <v>33</v>
      </c>
    </row>
    <row r="13" spans="1:11" ht="36.9" x14ac:dyDescent="0.4">
      <c r="D13" s="11"/>
      <c r="E13" s="11"/>
      <c r="F13" s="11"/>
      <c r="G13" s="12" t="s">
        <v>34</v>
      </c>
      <c r="H13" s="12" t="s">
        <v>35</v>
      </c>
      <c r="I13" s="11" t="s">
        <v>32</v>
      </c>
      <c r="J13" s="12" t="s">
        <v>33</v>
      </c>
    </row>
    <row r="14" spans="1:11" x14ac:dyDescent="0.4">
      <c r="D14" s="13"/>
      <c r="E14" s="13"/>
      <c r="F14" s="13"/>
      <c r="G14" s="13"/>
      <c r="H14" s="13"/>
      <c r="I14" s="13"/>
      <c r="J14" s="13"/>
    </row>
    <row r="15" spans="1:11" x14ac:dyDescent="0.4">
      <c r="A15" t="s">
        <v>36</v>
      </c>
      <c r="D15" s="13"/>
      <c r="E15" s="13"/>
      <c r="F15" s="13"/>
      <c r="G15" s="13"/>
      <c r="H15" s="13"/>
      <c r="I15" s="13"/>
      <c r="J15" s="13"/>
    </row>
    <row r="16" spans="1:11" x14ac:dyDescent="0.4">
      <c r="D16" s="13"/>
      <c r="E16" s="13"/>
      <c r="F16" s="13"/>
      <c r="G16" s="13"/>
      <c r="H16" s="13"/>
      <c r="I16" s="13"/>
      <c r="J16" s="13"/>
    </row>
    <row r="17" spans="1:1" x14ac:dyDescent="0.4">
      <c r="A17" s="14" t="s">
        <v>37</v>
      </c>
    </row>
    <row r="18" spans="1:1" x14ac:dyDescent="0.4">
      <c r="A18" t="s">
        <v>38</v>
      </c>
    </row>
    <row r="19" spans="1:1" x14ac:dyDescent="0.4">
      <c r="A19" t="s">
        <v>39</v>
      </c>
    </row>
    <row r="20" spans="1:1" x14ac:dyDescent="0.4">
      <c r="A20" t="s">
        <v>40</v>
      </c>
    </row>
    <row r="21" spans="1:1" x14ac:dyDescent="0.4">
      <c r="A21" t="s">
        <v>41</v>
      </c>
    </row>
    <row r="23" spans="1:1" x14ac:dyDescent="0.4">
      <c r="A23" s="14" t="s">
        <v>37</v>
      </c>
    </row>
    <row r="24" spans="1:1" x14ac:dyDescent="0.4">
      <c r="A24" t="s">
        <v>42</v>
      </c>
    </row>
    <row r="25" spans="1:1" x14ac:dyDescent="0.4">
      <c r="A25" t="s">
        <v>43</v>
      </c>
    </row>
    <row r="26" spans="1:1" x14ac:dyDescent="0.4">
      <c r="A26" t="s">
        <v>44</v>
      </c>
    </row>
  </sheetData>
  <sheetProtection selectLockedCells="1" selectUnlockedCells="1"/>
  <pageMargins left="0.7" right="0.7" top="0.75" bottom="0.75" header="0.51180555555555551" footer="0.51180555555555551"/>
  <pageSetup paperSize="9" firstPageNumber="0" orientation="portrait" horizontalDpi="300" verticalDpi="300"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I37"/>
  <sheetViews>
    <sheetView zoomScale="130" zoomScaleNormal="130" workbookViewId="0">
      <selection activeCell="C3" sqref="C3"/>
    </sheetView>
  </sheetViews>
  <sheetFormatPr baseColWidth="10" defaultColWidth="10.5546875" defaultRowHeight="12.3" x14ac:dyDescent="0.4"/>
  <cols>
    <col min="1" max="1" width="40.109375" style="321" bestFit="1" customWidth="1"/>
    <col min="2" max="16384" width="10.5546875" style="321"/>
  </cols>
  <sheetData>
    <row r="1" spans="1:9" x14ac:dyDescent="0.4">
      <c r="A1" s="324" t="s">
        <v>1154</v>
      </c>
      <c r="G1" s="321" t="s">
        <v>0</v>
      </c>
      <c r="H1" s="325">
        <v>43084</v>
      </c>
      <c r="I1" s="321" t="s">
        <v>783</v>
      </c>
    </row>
    <row r="2" spans="1:9" x14ac:dyDescent="0.4">
      <c r="A2" s="324" t="s">
        <v>849</v>
      </c>
    </row>
    <row r="5" spans="1:9" x14ac:dyDescent="0.4">
      <c r="A5" s="322" t="s">
        <v>3</v>
      </c>
      <c r="B5" s="321" t="s">
        <v>1153</v>
      </c>
    </row>
    <row r="6" spans="1:9" x14ac:dyDescent="0.4">
      <c r="A6" s="322" t="s">
        <v>855</v>
      </c>
      <c r="B6" s="321" t="s">
        <v>1152</v>
      </c>
    </row>
    <row r="7" spans="1:9" x14ac:dyDescent="0.4">
      <c r="A7" s="322" t="s">
        <v>856</v>
      </c>
      <c r="B7" s="321" t="s">
        <v>850</v>
      </c>
      <c r="G7" s="321" t="s">
        <v>813</v>
      </c>
    </row>
    <row r="8" spans="1:9" x14ac:dyDescent="0.4">
      <c r="A8" s="322"/>
      <c r="G8" s="321" t="s">
        <v>801</v>
      </c>
    </row>
    <row r="9" spans="1:9" x14ac:dyDescent="0.4">
      <c r="A9" s="322"/>
    </row>
    <row r="10" spans="1:9" x14ac:dyDescent="0.4">
      <c r="A10" s="322" t="s">
        <v>853</v>
      </c>
      <c r="B10" s="321" t="s">
        <v>851</v>
      </c>
    </row>
    <row r="11" spans="1:9" x14ac:dyDescent="0.4">
      <c r="A11" s="322"/>
      <c r="B11" s="321" t="s">
        <v>852</v>
      </c>
    </row>
    <row r="12" spans="1:9" x14ac:dyDescent="0.4">
      <c r="A12" s="322"/>
      <c r="B12" s="324" t="s">
        <v>1159</v>
      </c>
    </row>
    <row r="13" spans="1:9" x14ac:dyDescent="0.4">
      <c r="A13" s="322" t="s">
        <v>854</v>
      </c>
      <c r="B13" s="321" t="s">
        <v>966</v>
      </c>
    </row>
    <row r="14" spans="1:9" x14ac:dyDescent="0.4">
      <c r="A14" s="322" t="s">
        <v>860</v>
      </c>
      <c r="B14" s="321" t="s">
        <v>1151</v>
      </c>
    </row>
    <row r="15" spans="1:9" x14ac:dyDescent="0.4">
      <c r="A15" s="322" t="s">
        <v>857</v>
      </c>
      <c r="B15" s="321" t="s">
        <v>858</v>
      </c>
      <c r="G15" s="321" t="s">
        <v>67</v>
      </c>
    </row>
    <row r="16" spans="1:9" x14ac:dyDescent="0.4">
      <c r="G16" s="321" t="s">
        <v>65</v>
      </c>
    </row>
    <row r="17" spans="1:7" x14ac:dyDescent="0.4">
      <c r="G17" s="321" t="s">
        <v>69</v>
      </c>
    </row>
    <row r="18" spans="1:7" x14ac:dyDescent="0.4">
      <c r="B18" s="321" t="s">
        <v>859</v>
      </c>
    </row>
    <row r="19" spans="1:7" x14ac:dyDescent="0.4">
      <c r="B19" s="321" t="s">
        <v>1150</v>
      </c>
    </row>
    <row r="20" spans="1:7" x14ac:dyDescent="0.4">
      <c r="A20" s="322" t="s">
        <v>861</v>
      </c>
      <c r="B20" s="321" t="s">
        <v>862</v>
      </c>
      <c r="D20" s="321" t="s">
        <v>1149</v>
      </c>
    </row>
    <row r="21" spans="1:7" x14ac:dyDescent="0.4">
      <c r="D21" s="321" t="s">
        <v>864</v>
      </c>
    </row>
    <row r="22" spans="1:7" x14ac:dyDescent="0.4">
      <c r="B22" s="321" t="s">
        <v>865</v>
      </c>
    </row>
    <row r="23" spans="1:7" x14ac:dyDescent="0.4">
      <c r="C23" s="323" t="s">
        <v>866</v>
      </c>
      <c r="D23" s="321" t="s">
        <v>1148</v>
      </c>
    </row>
    <row r="24" spans="1:7" x14ac:dyDescent="0.4">
      <c r="D24" s="321" t="s">
        <v>863</v>
      </c>
    </row>
    <row r="25" spans="1:7" x14ac:dyDescent="0.4">
      <c r="C25" s="323" t="s">
        <v>867</v>
      </c>
      <c r="D25" s="321" t="s">
        <v>1147</v>
      </c>
    </row>
    <row r="26" spans="1:7" x14ac:dyDescent="0.4">
      <c r="C26" s="321" t="s">
        <v>1146</v>
      </c>
    </row>
    <row r="27" spans="1:7" x14ac:dyDescent="0.4">
      <c r="A27" s="322" t="s">
        <v>1145</v>
      </c>
      <c r="B27" s="321" t="s">
        <v>932</v>
      </c>
    </row>
    <row r="28" spans="1:7" x14ac:dyDescent="0.4">
      <c r="B28" s="321" t="s">
        <v>1144</v>
      </c>
    </row>
    <row r="29" spans="1:7" x14ac:dyDescent="0.4">
      <c r="B29" s="321" t="s">
        <v>1143</v>
      </c>
    </row>
    <row r="31" spans="1:7" x14ac:dyDescent="0.4">
      <c r="A31" s="322" t="s">
        <v>1142</v>
      </c>
      <c r="B31" s="321" t="s">
        <v>1141</v>
      </c>
    </row>
    <row r="33" spans="1:2" x14ac:dyDescent="0.4">
      <c r="A33" s="324" t="s">
        <v>1155</v>
      </c>
    </row>
    <row r="34" spans="1:2" x14ac:dyDescent="0.4">
      <c r="A34" s="324" t="s">
        <v>849</v>
      </c>
    </row>
    <row r="35" spans="1:2" x14ac:dyDescent="0.4">
      <c r="A35" s="326" t="s">
        <v>1156</v>
      </c>
    </row>
    <row r="36" spans="1:2" x14ac:dyDescent="0.4">
      <c r="A36" s="326" t="s">
        <v>1157</v>
      </c>
    </row>
    <row r="37" spans="1:2" x14ac:dyDescent="0.4">
      <c r="A37" s="322" t="s">
        <v>1145</v>
      </c>
      <c r="B37" s="326" t="s">
        <v>1158</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8000"/>
  </sheetPr>
  <dimension ref="A1:K21"/>
  <sheetViews>
    <sheetView workbookViewId="0">
      <selection activeCell="A5" sqref="A5"/>
    </sheetView>
  </sheetViews>
  <sheetFormatPr baseColWidth="10" defaultRowHeight="12.3" x14ac:dyDescent="0.4"/>
  <sheetData>
    <row r="1" spans="1:11" x14ac:dyDescent="0.4">
      <c r="A1" s="3" t="s">
        <v>101</v>
      </c>
      <c r="B1" t="s">
        <v>107</v>
      </c>
      <c r="F1" t="s">
        <v>0</v>
      </c>
      <c r="G1" s="34">
        <v>42680</v>
      </c>
      <c r="J1" s="3"/>
    </row>
    <row r="2" spans="1:11" x14ac:dyDescent="0.4">
      <c r="A2" s="3" t="s">
        <v>102</v>
      </c>
      <c r="B2" t="s">
        <v>1087</v>
      </c>
      <c r="F2" t="s">
        <v>387</v>
      </c>
      <c r="J2" s="281" t="s">
        <v>1088</v>
      </c>
    </row>
    <row r="3" spans="1:11" x14ac:dyDescent="0.4">
      <c r="A3" s="3" t="s">
        <v>127</v>
      </c>
      <c r="B3" t="s">
        <v>1089</v>
      </c>
      <c r="J3" s="3"/>
    </row>
    <row r="4" spans="1:11" x14ac:dyDescent="0.4">
      <c r="A4" s="27" t="s">
        <v>103</v>
      </c>
    </row>
    <row r="5" spans="1:11" x14ac:dyDescent="0.4">
      <c r="A5" s="359" t="s">
        <v>1307</v>
      </c>
    </row>
    <row r="7" spans="1:11" x14ac:dyDescent="0.4">
      <c r="A7" t="s">
        <v>270</v>
      </c>
      <c r="D7" s="3" t="s">
        <v>105</v>
      </c>
    </row>
    <row r="8" spans="1:11" x14ac:dyDescent="0.4">
      <c r="A8" s="69">
        <v>20110315</v>
      </c>
      <c r="B8" s="70"/>
      <c r="D8" t="s">
        <v>1140</v>
      </c>
    </row>
    <row r="9" spans="1:11" x14ac:dyDescent="0.4">
      <c r="A9" s="71" t="s">
        <v>271</v>
      </c>
      <c r="B9" s="72">
        <v>0.01</v>
      </c>
      <c r="D9" t="s">
        <v>1090</v>
      </c>
      <c r="K9" t="s">
        <v>561</v>
      </c>
    </row>
    <row r="10" spans="1:11" x14ac:dyDescent="0.4">
      <c r="A10" s="73" t="s">
        <v>272</v>
      </c>
      <c r="B10" s="74"/>
      <c r="D10" t="s">
        <v>273</v>
      </c>
    </row>
    <row r="14" spans="1:11" x14ac:dyDescent="0.4">
      <c r="A14" t="s">
        <v>274</v>
      </c>
    </row>
    <row r="15" spans="1:11" x14ac:dyDescent="0.4">
      <c r="A15" s="317">
        <v>20110315</v>
      </c>
      <c r="B15" s="76"/>
    </row>
    <row r="16" spans="1:11" x14ac:dyDescent="0.4">
      <c r="A16" s="77" t="s">
        <v>275</v>
      </c>
      <c r="B16" s="72">
        <v>3.0000000000000001E-3</v>
      </c>
      <c r="D16" t="s">
        <v>1091</v>
      </c>
    </row>
    <row r="17" spans="1:2" x14ac:dyDescent="0.4">
      <c r="A17" s="77" t="s">
        <v>276</v>
      </c>
      <c r="B17" s="72">
        <v>0.01</v>
      </c>
    </row>
    <row r="18" spans="1:2" x14ac:dyDescent="0.4">
      <c r="A18" s="318" t="s">
        <v>272</v>
      </c>
      <c r="B18" s="79"/>
    </row>
    <row r="21" spans="1:2" x14ac:dyDescent="0.4">
      <c r="A21" t="s">
        <v>1092</v>
      </c>
    </row>
  </sheetData>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8000"/>
  </sheetPr>
  <dimension ref="A1:G33"/>
  <sheetViews>
    <sheetView zoomScale="130" zoomScaleNormal="130" workbookViewId="0">
      <selection activeCell="F11" sqref="F11"/>
    </sheetView>
  </sheetViews>
  <sheetFormatPr baseColWidth="10" defaultRowHeight="12.3" x14ac:dyDescent="0.4"/>
  <cols>
    <col min="3" max="3" width="12.5546875" customWidth="1"/>
    <col min="4" max="4" width="66.33203125" bestFit="1" customWidth="1"/>
    <col min="5" max="5" width="9.33203125" bestFit="1" customWidth="1"/>
  </cols>
  <sheetData>
    <row r="1" spans="1:7" x14ac:dyDescent="0.4">
      <c r="A1" t="s">
        <v>923</v>
      </c>
      <c r="B1" t="s">
        <v>639</v>
      </c>
      <c r="E1" t="s">
        <v>0</v>
      </c>
      <c r="F1" s="1">
        <v>42073</v>
      </c>
      <c r="G1" t="s">
        <v>783</v>
      </c>
    </row>
    <row r="2" spans="1:7" x14ac:dyDescent="0.4">
      <c r="A2" t="s">
        <v>101</v>
      </c>
      <c r="B2" t="s">
        <v>924</v>
      </c>
    </row>
    <row r="3" spans="1:7" x14ac:dyDescent="0.4">
      <c r="A3" t="s">
        <v>102</v>
      </c>
      <c r="B3" t="s">
        <v>926</v>
      </c>
    </row>
    <row r="5" spans="1:7" ht="12.6" x14ac:dyDescent="0.45">
      <c r="B5" s="161" t="s">
        <v>623</v>
      </c>
      <c r="C5" s="158" t="s">
        <v>624</v>
      </c>
      <c r="D5" t="s">
        <v>625</v>
      </c>
    </row>
    <row r="6" spans="1:7" x14ac:dyDescent="0.4">
      <c r="C6" s="157" t="s">
        <v>626</v>
      </c>
      <c r="D6" t="s">
        <v>666</v>
      </c>
    </row>
    <row r="7" spans="1:7" x14ac:dyDescent="0.4">
      <c r="C7" s="156"/>
      <c r="D7" t="s">
        <v>665</v>
      </c>
    </row>
    <row r="8" spans="1:7" x14ac:dyDescent="0.4">
      <c r="C8" s="155"/>
      <c r="D8" t="s">
        <v>627</v>
      </c>
    </row>
    <row r="9" spans="1:7" x14ac:dyDescent="0.4">
      <c r="C9" s="159" t="s">
        <v>628</v>
      </c>
      <c r="D9" t="s">
        <v>629</v>
      </c>
    </row>
    <row r="10" spans="1:7" ht="12.6" thickBot="1" x14ac:dyDescent="0.45"/>
    <row r="11" spans="1:7" ht="12.6" thickTop="1" x14ac:dyDescent="0.4">
      <c r="B11" s="172">
        <v>20140101</v>
      </c>
      <c r="C11" s="163"/>
      <c r="D11" s="163"/>
      <c r="E11" s="164"/>
      <c r="F11" t="s">
        <v>1140</v>
      </c>
    </row>
    <row r="12" spans="1:7" x14ac:dyDescent="0.4">
      <c r="B12" s="165"/>
      <c r="C12" s="162"/>
      <c r="D12" s="162"/>
      <c r="E12" s="166"/>
    </row>
    <row r="13" spans="1:7" x14ac:dyDescent="0.4">
      <c r="B13" s="165" t="s">
        <v>630</v>
      </c>
      <c r="C13" s="162"/>
      <c r="D13" s="162"/>
      <c r="E13" s="166"/>
    </row>
    <row r="14" spans="1:7" x14ac:dyDescent="0.4">
      <c r="B14" s="165"/>
      <c r="C14" s="162"/>
      <c r="D14" s="162"/>
      <c r="E14" s="166"/>
    </row>
    <row r="15" spans="1:7" x14ac:dyDescent="0.4">
      <c r="B15" s="167" t="s">
        <v>635</v>
      </c>
      <c r="C15" s="171">
        <v>1</v>
      </c>
      <c r="D15" s="171" t="s">
        <v>951</v>
      </c>
      <c r="E15" s="166" t="s">
        <v>630</v>
      </c>
      <c r="G15" t="s">
        <v>644</v>
      </c>
    </row>
    <row r="16" spans="1:7" x14ac:dyDescent="0.4">
      <c r="B16" s="167" t="s">
        <v>635</v>
      </c>
      <c r="C16" s="171">
        <v>5</v>
      </c>
      <c r="D16" s="171" t="s">
        <v>952</v>
      </c>
      <c r="E16" s="166" t="s">
        <v>630</v>
      </c>
      <c r="G16" t="s">
        <v>645</v>
      </c>
    </row>
    <row r="17" spans="1:7" x14ac:dyDescent="0.4">
      <c r="B17" s="167" t="s">
        <v>635</v>
      </c>
      <c r="C17" s="171">
        <v>10</v>
      </c>
      <c r="D17" s="171" t="s">
        <v>953</v>
      </c>
      <c r="E17" s="166" t="s">
        <v>630</v>
      </c>
      <c r="G17" t="s">
        <v>646</v>
      </c>
    </row>
    <row r="18" spans="1:7" x14ac:dyDescent="0.4">
      <c r="B18" s="167" t="s">
        <v>635</v>
      </c>
      <c r="C18" s="171">
        <v>10</v>
      </c>
      <c r="D18" s="171" t="s">
        <v>634</v>
      </c>
      <c r="E18" s="166" t="s">
        <v>630</v>
      </c>
      <c r="G18" t="s">
        <v>669</v>
      </c>
    </row>
    <row r="19" spans="1:7" x14ac:dyDescent="0.4">
      <c r="B19" s="167" t="s">
        <v>272</v>
      </c>
      <c r="C19" s="162"/>
      <c r="D19" s="162"/>
      <c r="E19" s="166"/>
      <c r="F19" t="s">
        <v>647</v>
      </c>
    </row>
    <row r="20" spans="1:7" x14ac:dyDescent="0.4">
      <c r="B20" s="165"/>
      <c r="C20" s="162"/>
      <c r="D20" s="162"/>
      <c r="E20" s="166"/>
    </row>
    <row r="21" spans="1:7" x14ac:dyDescent="0.4">
      <c r="B21" s="165" t="s">
        <v>630</v>
      </c>
      <c r="C21" s="162"/>
      <c r="D21" s="162"/>
      <c r="E21" s="166"/>
    </row>
    <row r="22" spans="1:7" ht="12.6" thickBot="1" x14ac:dyDescent="0.45">
      <c r="B22" s="168"/>
      <c r="C22" s="169"/>
      <c r="D22" s="169"/>
      <c r="E22" s="170"/>
    </row>
    <row r="23" spans="1:7" ht="12.6" thickTop="1" x14ac:dyDescent="0.4"/>
    <row r="24" spans="1:7" x14ac:dyDescent="0.4">
      <c r="A24" s="3" t="s">
        <v>631</v>
      </c>
    </row>
    <row r="25" spans="1:7" x14ac:dyDescent="0.4">
      <c r="B25" s="3" t="s">
        <v>632</v>
      </c>
    </row>
    <row r="26" spans="1:7" x14ac:dyDescent="0.4">
      <c r="C26" t="s">
        <v>633</v>
      </c>
    </row>
    <row r="27" spans="1:7" x14ac:dyDescent="0.4">
      <c r="B27" s="3" t="s">
        <v>636</v>
      </c>
    </row>
    <row r="28" spans="1:7" ht="12.6" x14ac:dyDescent="0.45">
      <c r="C28" t="s">
        <v>637</v>
      </c>
    </row>
    <row r="29" spans="1:7" s="234" customFormat="1" ht="27.6" x14ac:dyDescent="0.95">
      <c r="B29" s="235" t="s">
        <v>674</v>
      </c>
    </row>
    <row r="30" spans="1:7" s="234" customFormat="1" ht="27" x14ac:dyDescent="0.85">
      <c r="C30" s="234" t="s">
        <v>675</v>
      </c>
    </row>
    <row r="31" spans="1:7" x14ac:dyDescent="0.4">
      <c r="C31" t="s">
        <v>676</v>
      </c>
    </row>
    <row r="33" spans="2:2" x14ac:dyDescent="0.4">
      <c r="B33" t="s">
        <v>875</v>
      </c>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6" tint="0.59999389629810485"/>
  </sheetPr>
  <dimension ref="A1:J35"/>
  <sheetViews>
    <sheetView zoomScale="160" zoomScaleNormal="160" workbookViewId="0">
      <selection activeCell="G1" sqref="G1"/>
    </sheetView>
  </sheetViews>
  <sheetFormatPr baseColWidth="10" defaultRowHeight="12.3" x14ac:dyDescent="0.4"/>
  <cols>
    <col min="1" max="1" width="20.109375" bestFit="1" customWidth="1"/>
  </cols>
  <sheetData>
    <row r="1" spans="1:10" x14ac:dyDescent="0.4">
      <c r="A1" s="3" t="s">
        <v>101</v>
      </c>
      <c r="B1" t="s">
        <v>107</v>
      </c>
      <c r="F1" t="s">
        <v>0</v>
      </c>
      <c r="G1" s="34">
        <v>45049</v>
      </c>
      <c r="J1" s="3"/>
    </row>
    <row r="2" spans="1:10" x14ac:dyDescent="0.4">
      <c r="A2" s="3" t="s">
        <v>102</v>
      </c>
      <c r="B2" t="s">
        <v>1334</v>
      </c>
      <c r="F2" t="s">
        <v>387</v>
      </c>
      <c r="G2" t="s">
        <v>1356</v>
      </c>
      <c r="J2" s="3"/>
    </row>
    <row r="3" spans="1:10" x14ac:dyDescent="0.4">
      <c r="A3" s="3" t="s">
        <v>127</v>
      </c>
      <c r="B3" t="s">
        <v>1380</v>
      </c>
      <c r="J3" s="3"/>
    </row>
    <row r="4" spans="1:10" x14ac:dyDescent="0.4">
      <c r="A4" s="27" t="s">
        <v>103</v>
      </c>
    </row>
    <row r="5" spans="1:10" x14ac:dyDescent="0.4">
      <c r="A5" s="359" t="s">
        <v>1307</v>
      </c>
    </row>
    <row r="8" spans="1:10" x14ac:dyDescent="0.4">
      <c r="A8" s="3" t="s">
        <v>1347</v>
      </c>
    </row>
    <row r="9" spans="1:10" x14ac:dyDescent="0.4">
      <c r="A9" s="367">
        <v>20220702</v>
      </c>
      <c r="B9" s="366"/>
      <c r="C9" s="366"/>
      <c r="D9" s="366"/>
      <c r="E9" s="366"/>
      <c r="G9" t="s">
        <v>1351</v>
      </c>
    </row>
    <row r="10" spans="1:10" x14ac:dyDescent="0.4">
      <c r="A10" s="368"/>
      <c r="B10" s="366"/>
      <c r="C10" s="366"/>
      <c r="D10" s="366"/>
      <c r="E10" s="366"/>
    </row>
    <row r="11" spans="1:10" x14ac:dyDescent="0.4">
      <c r="A11" s="368" t="s">
        <v>1348</v>
      </c>
      <c r="B11" s="366">
        <v>4</v>
      </c>
      <c r="C11" s="366"/>
      <c r="D11" s="366"/>
      <c r="E11" s="366"/>
      <c r="G11" t="s">
        <v>1352</v>
      </c>
    </row>
    <row r="12" spans="1:10" x14ac:dyDescent="0.4">
      <c r="A12" s="368" t="s">
        <v>1349</v>
      </c>
      <c r="B12" s="366">
        <v>300</v>
      </c>
      <c r="C12" s="366">
        <v>0</v>
      </c>
      <c r="D12" s="366">
        <v>0</v>
      </c>
      <c r="E12" s="366">
        <v>300</v>
      </c>
      <c r="G12" t="s">
        <v>1353</v>
      </c>
    </row>
    <row r="13" spans="1:10" x14ac:dyDescent="0.4">
      <c r="A13" s="368" t="s">
        <v>1350</v>
      </c>
      <c r="B13" s="366">
        <v>0</v>
      </c>
      <c r="C13" s="366">
        <v>0</v>
      </c>
      <c r="D13" s="366">
        <v>200</v>
      </c>
      <c r="E13" s="366">
        <v>200</v>
      </c>
      <c r="G13" t="s">
        <v>1354</v>
      </c>
    </row>
    <row r="14" spans="1:10" x14ac:dyDescent="0.4">
      <c r="A14" s="368"/>
      <c r="B14" s="366"/>
      <c r="C14" s="366"/>
      <c r="D14" s="366"/>
      <c r="E14" s="366"/>
    </row>
    <row r="15" spans="1:10" x14ac:dyDescent="0.4">
      <c r="A15" s="368" t="s">
        <v>1335</v>
      </c>
      <c r="B15" s="366"/>
      <c r="C15" s="366"/>
      <c r="D15" s="366"/>
      <c r="E15" s="366"/>
      <c r="G15" t="s">
        <v>1355</v>
      </c>
    </row>
    <row r="16" spans="1:10" x14ac:dyDescent="0.4">
      <c r="A16" s="366" t="s">
        <v>528</v>
      </c>
      <c r="B16" s="366"/>
      <c r="C16" s="366"/>
      <c r="D16" s="366"/>
      <c r="E16" s="366"/>
    </row>
    <row r="17" spans="1:5" x14ac:dyDescent="0.4">
      <c r="A17" s="366" t="s">
        <v>1357</v>
      </c>
      <c r="B17" s="366"/>
      <c r="C17" s="366"/>
      <c r="D17" s="366"/>
      <c r="E17" s="366"/>
    </row>
    <row r="18" spans="1:5" x14ac:dyDescent="0.4">
      <c r="A18" s="366" t="s">
        <v>1336</v>
      </c>
      <c r="B18" s="366"/>
      <c r="C18" s="366"/>
      <c r="D18" s="366"/>
      <c r="E18" s="366"/>
    </row>
    <row r="19" spans="1:5" x14ac:dyDescent="0.4">
      <c r="A19" s="366" t="s">
        <v>1337</v>
      </c>
      <c r="B19" s="366"/>
      <c r="C19" s="366"/>
      <c r="D19" s="366"/>
      <c r="E19" s="366"/>
    </row>
    <row r="20" spans="1:5" x14ac:dyDescent="0.4">
      <c r="A20" s="366"/>
      <c r="B20" s="366"/>
      <c r="C20" s="366"/>
      <c r="D20" s="366"/>
      <c r="E20" s="366"/>
    </row>
    <row r="21" spans="1:5" x14ac:dyDescent="0.4">
      <c r="A21" s="366"/>
      <c r="B21" s="366"/>
      <c r="C21" s="366"/>
      <c r="D21" s="366"/>
      <c r="E21" s="366"/>
    </row>
    <row r="22" spans="1:5" x14ac:dyDescent="0.4">
      <c r="A22" s="368" t="s">
        <v>272</v>
      </c>
      <c r="B22" s="366"/>
      <c r="C22" s="366"/>
      <c r="D22" s="366"/>
      <c r="E22" s="366"/>
    </row>
    <row r="23" spans="1:5" x14ac:dyDescent="0.4">
      <c r="A23" s="366"/>
      <c r="B23" s="366"/>
      <c r="C23" s="366"/>
      <c r="D23" s="366"/>
      <c r="E23" s="366"/>
    </row>
    <row r="24" spans="1:5" x14ac:dyDescent="0.4">
      <c r="A24" s="366" t="s">
        <v>1338</v>
      </c>
      <c r="B24" s="366"/>
      <c r="C24" s="366"/>
      <c r="D24" s="366"/>
      <c r="E24" s="366"/>
    </row>
    <row r="25" spans="1:5" x14ac:dyDescent="0.4">
      <c r="A25" s="366" t="s">
        <v>1339</v>
      </c>
      <c r="B25" s="366"/>
      <c r="C25" s="366"/>
      <c r="D25" s="366"/>
      <c r="E25" s="366"/>
    </row>
    <row r="26" spans="1:5" x14ac:dyDescent="0.4">
      <c r="A26" s="366" t="s">
        <v>1340</v>
      </c>
      <c r="B26" s="366"/>
      <c r="C26" s="366"/>
      <c r="D26" s="366"/>
      <c r="E26" s="366"/>
    </row>
    <row r="27" spans="1:5" x14ac:dyDescent="0.4">
      <c r="A27" s="366" t="s">
        <v>1341</v>
      </c>
      <c r="B27" s="366"/>
      <c r="C27" s="366"/>
      <c r="D27" s="366"/>
      <c r="E27" s="366"/>
    </row>
    <row r="28" spans="1:5" x14ac:dyDescent="0.4">
      <c r="A28" s="366" t="s">
        <v>1342</v>
      </c>
      <c r="B28" s="366"/>
      <c r="C28" s="366"/>
      <c r="D28" s="366"/>
      <c r="E28" s="366"/>
    </row>
    <row r="29" spans="1:5" x14ac:dyDescent="0.4">
      <c r="A29" s="366" t="s">
        <v>1343</v>
      </c>
      <c r="B29" s="366"/>
      <c r="C29" s="366"/>
      <c r="D29" s="366"/>
      <c r="E29" s="366"/>
    </row>
    <row r="30" spans="1:5" x14ac:dyDescent="0.4">
      <c r="A30" s="366" t="s">
        <v>1358</v>
      </c>
      <c r="B30" s="366" t="s">
        <v>1359</v>
      </c>
      <c r="C30" s="366"/>
      <c r="D30" s="366"/>
      <c r="E30" s="366"/>
    </row>
    <row r="31" spans="1:5" x14ac:dyDescent="0.4">
      <c r="A31" s="366" t="s">
        <v>1344</v>
      </c>
      <c r="B31" s="366" t="s">
        <v>1360</v>
      </c>
      <c r="C31" s="366"/>
      <c r="D31" s="366"/>
      <c r="E31" s="366"/>
    </row>
    <row r="32" spans="1:5" x14ac:dyDescent="0.4">
      <c r="A32" s="366" t="s">
        <v>1345</v>
      </c>
      <c r="B32" s="366" t="s">
        <v>1361</v>
      </c>
      <c r="C32" s="366"/>
      <c r="D32" s="366"/>
      <c r="E32" s="366"/>
    </row>
    <row r="33" spans="1:5" x14ac:dyDescent="0.4">
      <c r="A33" s="366" t="s">
        <v>1362</v>
      </c>
      <c r="B33" s="366" t="s">
        <v>1363</v>
      </c>
      <c r="C33" s="366"/>
      <c r="D33" s="366"/>
      <c r="E33" s="366"/>
    </row>
    <row r="34" spans="1:5" x14ac:dyDescent="0.4">
      <c r="A34" s="366" t="s">
        <v>1346</v>
      </c>
      <c r="B34" s="366"/>
      <c r="C34" s="366"/>
      <c r="D34" s="366"/>
      <c r="E34" s="366"/>
    </row>
    <row r="35" spans="1:5" x14ac:dyDescent="0.4">
      <c r="A35" s="366"/>
      <c r="B35" s="366"/>
      <c r="C35" s="366"/>
      <c r="D35" s="366"/>
      <c r="E35" s="366"/>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8000"/>
  </sheetPr>
  <dimension ref="A1:K18"/>
  <sheetViews>
    <sheetView workbookViewId="0"/>
  </sheetViews>
  <sheetFormatPr baseColWidth="10" defaultRowHeight="12.3" x14ac:dyDescent="0.4"/>
  <sheetData>
    <row r="1" spans="1:11" x14ac:dyDescent="0.4">
      <c r="A1" s="3" t="s">
        <v>101</v>
      </c>
      <c r="B1" t="s">
        <v>107</v>
      </c>
      <c r="F1" t="s">
        <v>0</v>
      </c>
      <c r="G1" s="34">
        <v>41463</v>
      </c>
      <c r="J1" s="3"/>
    </row>
    <row r="2" spans="1:11" x14ac:dyDescent="0.4">
      <c r="A2" s="3" t="s">
        <v>102</v>
      </c>
      <c r="B2" t="s">
        <v>268</v>
      </c>
      <c r="F2" t="s">
        <v>387</v>
      </c>
      <c r="J2" s="3" t="s">
        <v>126</v>
      </c>
    </row>
    <row r="3" spans="1:11" x14ac:dyDescent="0.4">
      <c r="A3" s="3" t="s">
        <v>127</v>
      </c>
      <c r="B3" t="s">
        <v>269</v>
      </c>
      <c r="J3" s="3"/>
    </row>
    <row r="4" spans="1:11" x14ac:dyDescent="0.4">
      <c r="A4" s="27" t="s">
        <v>103</v>
      </c>
    </row>
    <row r="5" spans="1:11" x14ac:dyDescent="0.4">
      <c r="A5" s="359" t="s">
        <v>1307</v>
      </c>
    </row>
    <row r="7" spans="1:11" x14ac:dyDescent="0.4">
      <c r="A7" t="s">
        <v>270</v>
      </c>
      <c r="D7" s="3" t="s">
        <v>105</v>
      </c>
    </row>
    <row r="8" spans="1:11" x14ac:dyDescent="0.4">
      <c r="A8" s="69">
        <v>20110315</v>
      </c>
      <c r="B8" s="70"/>
      <c r="D8" t="s">
        <v>1140</v>
      </c>
    </row>
    <row r="9" spans="1:11" x14ac:dyDescent="0.4">
      <c r="A9" s="71" t="s">
        <v>271</v>
      </c>
      <c r="B9" s="72">
        <v>1</v>
      </c>
      <c r="D9" t="s">
        <v>559</v>
      </c>
      <c r="K9" t="s">
        <v>561</v>
      </c>
    </row>
    <row r="10" spans="1:11" x14ac:dyDescent="0.4">
      <c r="A10" s="73" t="s">
        <v>272</v>
      </c>
      <c r="B10" s="74"/>
      <c r="D10" t="s">
        <v>273</v>
      </c>
    </row>
    <row r="14" spans="1:11" x14ac:dyDescent="0.4">
      <c r="A14" t="s">
        <v>274</v>
      </c>
    </row>
    <row r="15" spans="1:11" x14ac:dyDescent="0.4">
      <c r="A15" s="75">
        <v>20110315</v>
      </c>
      <c r="B15" s="76"/>
    </row>
    <row r="16" spans="1:11" x14ac:dyDescent="0.4">
      <c r="A16" s="77" t="s">
        <v>275</v>
      </c>
      <c r="B16" s="72">
        <v>1</v>
      </c>
      <c r="D16" t="s">
        <v>560</v>
      </c>
    </row>
    <row r="17" spans="1:2" x14ac:dyDescent="0.4">
      <c r="A17" s="77" t="s">
        <v>276</v>
      </c>
      <c r="B17" s="72">
        <v>4</v>
      </c>
    </row>
    <row r="18" spans="1:2" x14ac:dyDescent="0.4">
      <c r="A18" s="78" t="s">
        <v>272</v>
      </c>
      <c r="B18" s="79"/>
    </row>
  </sheetData>
  <sheetProtection selectLockedCells="1" selectUnlockedCells="1"/>
  <pageMargins left="0.7" right="0.7" top="0.75" bottom="0.75" header="0.51180555555555551" footer="0.51180555555555551"/>
  <pageSetup paperSize="9" firstPageNumber="0"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8000"/>
  </sheetPr>
  <dimension ref="A1:AI462"/>
  <sheetViews>
    <sheetView tabSelected="1" topLeftCell="C1" zoomScale="85" zoomScaleNormal="85" workbookViewId="0">
      <selection activeCell="N2" sqref="N2"/>
    </sheetView>
  </sheetViews>
  <sheetFormatPr baseColWidth="10" defaultRowHeight="12.3" x14ac:dyDescent="0.4"/>
  <cols>
    <col min="1" max="1" width="17.33203125" customWidth="1"/>
    <col min="2" max="2" width="26.109375" bestFit="1" customWidth="1"/>
    <col min="3" max="3" width="12.109375" customWidth="1"/>
    <col min="4" max="4" width="5" customWidth="1"/>
    <col min="5" max="5" width="20.77734375" customWidth="1"/>
    <col min="6" max="6" width="5" customWidth="1"/>
    <col min="7" max="7" width="6.5546875" customWidth="1"/>
    <col min="8" max="8" width="8.109375" customWidth="1"/>
    <col min="9" max="9" width="5.33203125" customWidth="1"/>
    <col min="10" max="10" width="9.5546875" customWidth="1"/>
    <col min="11" max="11" width="6.5546875" customWidth="1"/>
    <col min="12" max="12" width="4" customWidth="1"/>
    <col min="13" max="13" width="8" customWidth="1"/>
    <col min="15" max="15" width="19.5546875" customWidth="1"/>
    <col min="16" max="16" width="12.5546875" customWidth="1"/>
  </cols>
  <sheetData>
    <row r="1" spans="1:21" x14ac:dyDescent="0.4">
      <c r="A1" s="348" t="s">
        <v>101</v>
      </c>
      <c r="B1" t="s">
        <v>107</v>
      </c>
      <c r="H1" t="s">
        <v>0</v>
      </c>
      <c r="M1" t="s">
        <v>783</v>
      </c>
      <c r="N1" s="34">
        <v>45818</v>
      </c>
      <c r="O1" s="3" t="s">
        <v>124</v>
      </c>
    </row>
    <row r="2" spans="1:21" x14ac:dyDescent="0.4">
      <c r="A2" s="3" t="s">
        <v>102</v>
      </c>
      <c r="B2" t="s">
        <v>125</v>
      </c>
      <c r="O2" s="3" t="s">
        <v>126</v>
      </c>
    </row>
    <row r="3" spans="1:21" x14ac:dyDescent="0.4">
      <c r="A3" s="3" t="s">
        <v>127</v>
      </c>
      <c r="B3" t="s">
        <v>128</v>
      </c>
      <c r="O3" s="3"/>
    </row>
    <row r="4" spans="1:21" x14ac:dyDescent="0.4">
      <c r="A4" s="27" t="s">
        <v>103</v>
      </c>
    </row>
    <row r="5" spans="1:21" x14ac:dyDescent="0.4">
      <c r="A5" s="330" t="s">
        <v>1177</v>
      </c>
    </row>
    <row r="6" spans="1:21" x14ac:dyDescent="0.4">
      <c r="A6" s="359" t="s">
        <v>1307</v>
      </c>
    </row>
    <row r="7" spans="1:21" x14ac:dyDescent="0.4">
      <c r="A7" s="3" t="s">
        <v>970</v>
      </c>
      <c r="F7" s="3"/>
      <c r="O7" s="3" t="s">
        <v>105</v>
      </c>
    </row>
    <row r="8" spans="1:21" x14ac:dyDescent="0.4">
      <c r="A8" s="173">
        <v>20200125</v>
      </c>
      <c r="B8" s="178"/>
      <c r="C8" s="178"/>
      <c r="D8" s="178"/>
      <c r="E8" s="178"/>
      <c r="F8" s="178"/>
      <c r="G8" s="181"/>
      <c r="H8" s="181"/>
      <c r="I8" s="178"/>
      <c r="J8" s="179"/>
      <c r="K8" s="180"/>
      <c r="L8" s="180"/>
      <c r="M8" s="180"/>
      <c r="O8" t="s">
        <v>1140</v>
      </c>
    </row>
    <row r="9" spans="1:21" x14ac:dyDescent="0.4">
      <c r="A9" s="345"/>
      <c r="B9" s="180"/>
      <c r="C9" s="180"/>
      <c r="D9" s="180"/>
      <c r="E9" s="180"/>
      <c r="F9" s="180"/>
      <c r="G9" s="181"/>
      <c r="H9" s="181"/>
      <c r="I9" s="180"/>
      <c r="J9" s="182"/>
      <c r="K9" s="180"/>
      <c r="L9" s="180"/>
      <c r="M9" s="180"/>
    </row>
    <row r="10" spans="1:21" x14ac:dyDescent="0.4">
      <c r="A10" s="222" t="s">
        <v>1187</v>
      </c>
      <c r="B10" s="181">
        <v>203</v>
      </c>
      <c r="C10" s="181">
        <v>1994</v>
      </c>
      <c r="D10" s="181"/>
      <c r="E10" s="181"/>
      <c r="F10" s="181"/>
      <c r="G10" s="181"/>
      <c r="H10" s="181"/>
      <c r="I10" s="181"/>
      <c r="J10" s="182"/>
      <c r="K10" s="180"/>
      <c r="L10" s="180"/>
      <c r="M10" s="180"/>
      <c r="O10" s="28" t="s">
        <v>130</v>
      </c>
      <c r="P10" s="3"/>
      <c r="Q10" s="3"/>
      <c r="R10" s="28" t="s">
        <v>868</v>
      </c>
      <c r="U10" t="s">
        <v>131</v>
      </c>
    </row>
    <row r="11" spans="1:21" x14ac:dyDescent="0.4">
      <c r="A11" s="222" t="s">
        <v>1188</v>
      </c>
      <c r="B11" s="181" t="s">
        <v>132</v>
      </c>
      <c r="C11" s="181"/>
      <c r="D11" s="181"/>
      <c r="E11" s="181"/>
      <c r="F11" s="181"/>
      <c r="G11" s="181"/>
      <c r="H11" s="181"/>
      <c r="I11" s="181"/>
      <c r="J11" s="182"/>
      <c r="K11" s="180"/>
      <c r="L11" s="180"/>
      <c r="M11" s="180"/>
      <c r="O11" s="28" t="s">
        <v>133</v>
      </c>
      <c r="P11" s="28"/>
      <c r="Q11" s="3"/>
      <c r="R11" s="3"/>
    </row>
    <row r="12" spans="1:21" x14ac:dyDescent="0.4">
      <c r="A12" s="222" t="s">
        <v>1189</v>
      </c>
      <c r="B12" s="181">
        <v>2</v>
      </c>
      <c r="C12" s="181" t="s">
        <v>652</v>
      </c>
      <c r="D12" s="181"/>
      <c r="E12" s="181"/>
      <c r="F12" s="181"/>
      <c r="G12" s="181"/>
      <c r="H12" s="181"/>
      <c r="I12" s="181"/>
      <c r="J12" s="182"/>
      <c r="K12" s="180"/>
      <c r="L12" s="180"/>
      <c r="M12" s="180"/>
      <c r="O12" s="28" t="s">
        <v>1171</v>
      </c>
    </row>
    <row r="13" spans="1:21" x14ac:dyDescent="0.4">
      <c r="A13" s="155"/>
      <c r="B13" s="181"/>
      <c r="C13" s="181"/>
      <c r="D13" s="181"/>
      <c r="E13" s="181"/>
      <c r="F13" s="181"/>
      <c r="G13" s="181"/>
      <c r="H13" s="181"/>
      <c r="I13" s="181"/>
      <c r="J13" s="182"/>
      <c r="K13" s="180"/>
      <c r="L13" s="180"/>
      <c r="M13" s="180"/>
      <c r="O13" t="s">
        <v>883</v>
      </c>
      <c r="P13" s="3"/>
      <c r="Q13" s="3"/>
      <c r="R13" s="3"/>
      <c r="T13" t="s">
        <v>884</v>
      </c>
    </row>
    <row r="14" spans="1:21" x14ac:dyDescent="0.4">
      <c r="A14" s="222"/>
      <c r="B14" s="181"/>
      <c r="C14" s="181"/>
      <c r="D14" s="181"/>
      <c r="E14" s="181"/>
      <c r="F14" s="181"/>
      <c r="G14" s="181"/>
      <c r="H14" s="181"/>
      <c r="I14" s="181"/>
      <c r="J14" s="182"/>
      <c r="K14" s="180"/>
      <c r="L14" s="180"/>
      <c r="M14" s="180"/>
      <c r="O14" s="28"/>
      <c r="T14" t="s">
        <v>885</v>
      </c>
    </row>
    <row r="15" spans="1:21" x14ac:dyDescent="0.4">
      <c r="A15" s="222"/>
      <c r="B15" s="181"/>
      <c r="C15" s="181"/>
      <c r="D15" s="181"/>
      <c r="E15" s="181"/>
      <c r="F15" s="181"/>
      <c r="G15" s="181"/>
      <c r="H15" s="181"/>
      <c r="I15" s="181"/>
      <c r="J15" s="182"/>
      <c r="K15" s="180"/>
      <c r="L15" s="180"/>
      <c r="M15" s="180"/>
      <c r="O15" s="28" t="s">
        <v>886</v>
      </c>
      <c r="R15" s="286" t="s">
        <v>887</v>
      </c>
    </row>
    <row r="16" spans="1:21" x14ac:dyDescent="0.4">
      <c r="A16" s="222"/>
      <c r="B16" s="181"/>
      <c r="C16" s="181"/>
      <c r="D16" s="181"/>
      <c r="E16" s="181"/>
      <c r="F16" s="181"/>
      <c r="G16" s="181"/>
      <c r="H16" s="181"/>
      <c r="I16" s="181"/>
      <c r="J16" s="182"/>
      <c r="K16" s="180"/>
      <c r="L16" s="180"/>
      <c r="M16" s="180"/>
      <c r="O16" s="28"/>
      <c r="R16" s="286" t="s">
        <v>888</v>
      </c>
    </row>
    <row r="17" spans="1:35" x14ac:dyDescent="0.4">
      <c r="A17" s="222"/>
      <c r="B17" s="181"/>
      <c r="C17" s="181"/>
      <c r="D17" s="181"/>
      <c r="E17" s="181"/>
      <c r="F17" s="181"/>
      <c r="G17" s="181"/>
      <c r="H17" s="181"/>
      <c r="I17" s="181"/>
      <c r="J17" s="182"/>
      <c r="K17" s="180"/>
      <c r="L17" s="180"/>
      <c r="M17" s="180"/>
      <c r="O17" s="28"/>
      <c r="R17" s="286" t="s">
        <v>889</v>
      </c>
    </row>
    <row r="18" spans="1:35" x14ac:dyDescent="0.4">
      <c r="A18" s="223" t="s">
        <v>1190</v>
      </c>
      <c r="B18" s="183" t="s">
        <v>134</v>
      </c>
      <c r="C18" s="203"/>
      <c r="D18" s="203"/>
      <c r="E18" s="203"/>
      <c r="F18" s="204"/>
      <c r="G18" s="204"/>
      <c r="H18" s="204"/>
      <c r="I18" s="204"/>
      <c r="J18" s="204"/>
      <c r="K18" s="205"/>
      <c r="L18" s="205"/>
      <c r="M18" s="205"/>
      <c r="O18" s="28" t="s">
        <v>135</v>
      </c>
    </row>
    <row r="19" spans="1:35" ht="14.1" x14ac:dyDescent="0.5">
      <c r="A19" s="156"/>
      <c r="B19" s="156"/>
      <c r="C19" s="202"/>
      <c r="D19" s="203"/>
      <c r="E19" s="203"/>
      <c r="F19" s="203"/>
      <c r="G19" s="203"/>
      <c r="H19" s="203"/>
      <c r="I19" s="203"/>
      <c r="J19" s="204"/>
      <c r="K19" s="205"/>
      <c r="L19" s="205"/>
      <c r="M19" s="205"/>
      <c r="O19" s="40" t="s">
        <v>136</v>
      </c>
    </row>
    <row r="20" spans="1:35" ht="14.1" x14ac:dyDescent="0.5">
      <c r="A20" s="156"/>
      <c r="B20" s="156"/>
      <c r="C20" s="202"/>
      <c r="D20" s="203"/>
      <c r="E20" s="203"/>
      <c r="F20" s="203"/>
      <c r="G20" s="203"/>
      <c r="H20" s="203"/>
      <c r="I20" s="203"/>
      <c r="J20" s="204"/>
      <c r="K20" s="205"/>
      <c r="L20" s="205"/>
      <c r="M20" s="205"/>
      <c r="O20" s="40" t="s">
        <v>137</v>
      </c>
    </row>
    <row r="21" spans="1:35" ht="14.1" x14ac:dyDescent="0.5">
      <c r="A21" s="156"/>
      <c r="B21" s="156"/>
      <c r="C21" s="202"/>
      <c r="D21" s="203"/>
      <c r="E21" s="203"/>
      <c r="F21" s="203"/>
      <c r="G21" s="203"/>
      <c r="H21" s="203"/>
      <c r="I21" s="203"/>
      <c r="J21" s="204"/>
      <c r="K21" s="205"/>
      <c r="L21" s="205"/>
      <c r="M21" s="205"/>
      <c r="O21" s="40" t="s">
        <v>138</v>
      </c>
    </row>
    <row r="22" spans="1:35" x14ac:dyDescent="0.4">
      <c r="A22" s="160" t="s">
        <v>651</v>
      </c>
      <c r="B22" s="184" t="s">
        <v>140</v>
      </c>
      <c r="C22" s="185">
        <v>204</v>
      </c>
      <c r="D22" s="186">
        <v>1994</v>
      </c>
      <c r="E22" s="208"/>
      <c r="F22" s="208"/>
      <c r="G22" s="208"/>
      <c r="H22" s="208"/>
      <c r="I22" s="208"/>
      <c r="J22" s="209"/>
      <c r="K22" s="207"/>
      <c r="L22" s="207"/>
      <c r="M22" s="207"/>
      <c r="N22" s="41"/>
      <c r="O22" s="42" t="s">
        <v>141</v>
      </c>
      <c r="P22" s="42"/>
      <c r="Q22" s="42"/>
      <c r="R22" s="42"/>
      <c r="S22" s="41"/>
      <c r="T22" s="41"/>
      <c r="U22" s="41"/>
      <c r="V22" s="41"/>
      <c r="W22" s="41"/>
      <c r="X22" s="41"/>
      <c r="Y22" s="41"/>
      <c r="Z22" s="41"/>
      <c r="AA22" s="41"/>
      <c r="AB22" s="41"/>
      <c r="AC22" s="41"/>
      <c r="AD22" s="41"/>
      <c r="AE22" s="41"/>
      <c r="AF22" s="41"/>
      <c r="AG22" s="41"/>
      <c r="AH22" s="41"/>
      <c r="AI22" s="41"/>
    </row>
    <row r="23" spans="1:35" x14ac:dyDescent="0.4">
      <c r="A23" s="156"/>
      <c r="B23" s="156"/>
      <c r="C23" s="208"/>
      <c r="D23" s="208"/>
      <c r="E23" s="208"/>
      <c r="F23" s="208"/>
      <c r="G23" s="208"/>
      <c r="H23" s="208"/>
      <c r="I23" s="208"/>
      <c r="J23" s="209"/>
      <c r="K23" s="207"/>
      <c r="L23" s="207"/>
      <c r="M23" s="207"/>
      <c r="N23" s="41"/>
      <c r="O23" s="43" t="s">
        <v>663</v>
      </c>
      <c r="P23" s="42"/>
      <c r="Q23" s="43"/>
      <c r="R23" s="42"/>
      <c r="S23" s="41"/>
      <c r="T23" s="41"/>
      <c r="U23" s="41"/>
      <c r="V23" s="42" t="s">
        <v>1025</v>
      </c>
      <c r="W23" s="41"/>
      <c r="X23" s="41"/>
      <c r="Y23" s="41"/>
      <c r="Z23" s="41"/>
      <c r="AA23" s="41"/>
      <c r="AB23" s="41"/>
      <c r="AC23" s="41"/>
      <c r="AD23" s="41"/>
      <c r="AE23" s="41"/>
      <c r="AF23" s="41"/>
      <c r="AG23" s="41"/>
      <c r="AH23" s="41"/>
      <c r="AI23" s="41"/>
    </row>
    <row r="24" spans="1:35" x14ac:dyDescent="0.4">
      <c r="A24" s="156"/>
      <c r="B24" s="156"/>
      <c r="C24" s="208"/>
      <c r="D24" s="208"/>
      <c r="E24" s="208"/>
      <c r="F24" s="208"/>
      <c r="G24" s="208"/>
      <c r="H24" s="208"/>
      <c r="I24" s="208"/>
      <c r="J24" s="209"/>
      <c r="K24" s="207"/>
      <c r="L24" s="207"/>
      <c r="M24" s="207"/>
      <c r="N24" s="41"/>
      <c r="O24" s="43"/>
      <c r="P24" s="43"/>
      <c r="Q24" s="43"/>
      <c r="R24" s="42"/>
      <c r="S24" s="41"/>
      <c r="T24" s="41"/>
      <c r="U24" s="41"/>
      <c r="V24" s="41"/>
      <c r="W24" s="41"/>
      <c r="X24" s="41"/>
      <c r="Y24" s="41"/>
      <c r="Z24" s="41"/>
      <c r="AA24" s="41"/>
      <c r="AB24" s="41"/>
      <c r="AC24" s="41"/>
      <c r="AD24" s="41"/>
      <c r="AE24" s="41"/>
      <c r="AF24" s="41"/>
      <c r="AG24" s="41"/>
      <c r="AH24" s="41"/>
      <c r="AI24" s="41"/>
    </row>
    <row r="25" spans="1:35" x14ac:dyDescent="0.4">
      <c r="A25" s="160" t="s">
        <v>650</v>
      </c>
      <c r="B25" s="156"/>
      <c r="C25" s="189" t="s">
        <v>142</v>
      </c>
      <c r="D25" s="208"/>
      <c r="E25" s="208"/>
      <c r="F25" s="208"/>
      <c r="G25" s="208"/>
      <c r="H25" s="208"/>
      <c r="I25" s="208"/>
      <c r="J25" s="209"/>
      <c r="K25" s="207"/>
      <c r="L25" s="207"/>
      <c r="M25" s="207"/>
      <c r="N25" s="41"/>
      <c r="O25" s="42" t="s">
        <v>1211</v>
      </c>
      <c r="P25" s="42"/>
      <c r="Q25" s="43"/>
      <c r="R25" s="42"/>
      <c r="S25" s="41"/>
      <c r="T25" s="41"/>
      <c r="U25" s="41"/>
      <c r="V25" s="41"/>
      <c r="W25" s="41"/>
      <c r="X25" s="41"/>
      <c r="Y25" s="41"/>
      <c r="Z25" s="41"/>
      <c r="AA25" s="41"/>
      <c r="AB25" s="41"/>
      <c r="AC25" s="41"/>
      <c r="AD25" s="41"/>
      <c r="AE25" s="41"/>
      <c r="AF25" s="41"/>
      <c r="AG25" s="41"/>
      <c r="AH25" s="41"/>
      <c r="AI25" s="41"/>
    </row>
    <row r="26" spans="1:35" x14ac:dyDescent="0.4">
      <c r="A26" s="160" t="s">
        <v>635</v>
      </c>
      <c r="B26" s="224" t="s">
        <v>1214</v>
      </c>
      <c r="C26" s="185">
        <v>204</v>
      </c>
      <c r="D26" s="186">
        <v>1994</v>
      </c>
      <c r="E26" s="208"/>
      <c r="F26" s="208"/>
      <c r="G26" s="208"/>
      <c r="H26" s="208"/>
      <c r="I26" s="208"/>
      <c r="J26" s="209"/>
      <c r="K26" s="207"/>
      <c r="L26" s="207"/>
      <c r="M26" s="207"/>
      <c r="N26" s="41"/>
      <c r="O26" s="42" t="s">
        <v>1215</v>
      </c>
      <c r="P26" s="42"/>
      <c r="Q26" s="43"/>
      <c r="R26" s="42"/>
      <c r="S26" s="41"/>
      <c r="T26" s="41"/>
      <c r="U26" s="41"/>
      <c r="V26" s="41"/>
      <c r="W26" s="41"/>
      <c r="X26" s="41"/>
      <c r="Y26" s="41"/>
      <c r="Z26" s="41"/>
      <c r="AA26" s="41"/>
      <c r="AB26" s="41"/>
      <c r="AC26" s="41"/>
      <c r="AD26" s="41"/>
      <c r="AE26" s="41"/>
      <c r="AF26" s="41"/>
      <c r="AG26" s="41"/>
      <c r="AH26" s="41"/>
      <c r="AI26" s="41"/>
    </row>
    <row r="27" spans="1:35" x14ac:dyDescent="0.4">
      <c r="A27" s="160"/>
      <c r="B27" s="208"/>
      <c r="C27" s="208"/>
      <c r="D27" s="208"/>
      <c r="E27" s="208"/>
      <c r="F27" s="208"/>
      <c r="G27" s="208"/>
      <c r="H27" s="208"/>
      <c r="I27" s="208"/>
      <c r="J27" s="209"/>
      <c r="K27" s="207"/>
      <c r="L27" s="207"/>
      <c r="M27" s="207"/>
      <c r="N27" s="41"/>
      <c r="O27" s="43" t="s">
        <v>1216</v>
      </c>
      <c r="P27" s="42"/>
      <c r="Q27" s="43"/>
      <c r="R27" s="42"/>
      <c r="S27" s="41"/>
      <c r="T27" s="41"/>
      <c r="U27" s="41"/>
      <c r="V27" s="41"/>
      <c r="W27" s="41"/>
      <c r="X27" s="41"/>
      <c r="Y27" s="41"/>
      <c r="Z27" s="41"/>
      <c r="AA27" s="41"/>
      <c r="AB27" s="41"/>
      <c r="AC27" s="41"/>
      <c r="AD27" s="41"/>
      <c r="AE27" s="41"/>
      <c r="AF27" s="41"/>
      <c r="AG27" s="41"/>
      <c r="AH27" s="41"/>
      <c r="AI27" s="41"/>
    </row>
    <row r="28" spans="1:35" x14ac:dyDescent="0.4">
      <c r="A28" s="160"/>
      <c r="B28" s="208"/>
      <c r="C28" s="208"/>
      <c r="D28" s="208"/>
      <c r="E28" s="208"/>
      <c r="F28" s="208"/>
      <c r="G28" s="208"/>
      <c r="H28" s="208"/>
      <c r="I28" s="208"/>
      <c r="J28" s="209"/>
      <c r="K28" s="207"/>
      <c r="L28" s="207"/>
      <c r="M28" s="207"/>
      <c r="N28" s="41"/>
      <c r="O28" s="43" t="s">
        <v>1217</v>
      </c>
      <c r="P28" s="42"/>
      <c r="Q28" s="43"/>
      <c r="R28" s="42"/>
      <c r="S28" s="41"/>
      <c r="T28" s="41"/>
      <c r="U28" s="41"/>
      <c r="V28" s="41"/>
      <c r="W28" s="41"/>
      <c r="X28" s="41"/>
      <c r="Y28" s="41"/>
      <c r="Z28" s="41"/>
      <c r="AA28" s="41"/>
      <c r="AB28" s="41"/>
      <c r="AC28" s="41"/>
      <c r="AD28" s="41"/>
      <c r="AE28" s="41"/>
      <c r="AF28" s="41"/>
      <c r="AG28" s="41"/>
      <c r="AH28" s="41"/>
      <c r="AI28" s="41"/>
    </row>
    <row r="29" spans="1:35" x14ac:dyDescent="0.4">
      <c r="A29" s="156"/>
      <c r="B29" s="156"/>
      <c r="C29" s="211"/>
      <c r="D29" s="212"/>
      <c r="E29" s="212"/>
      <c r="F29" s="212"/>
      <c r="G29" s="212"/>
      <c r="H29" s="212"/>
      <c r="I29" s="208"/>
      <c r="J29" s="209"/>
      <c r="K29" s="207"/>
      <c r="L29" s="207"/>
      <c r="M29" s="207"/>
      <c r="N29" s="41"/>
      <c r="O29" s="46" t="s">
        <v>1210</v>
      </c>
      <c r="P29" s="46"/>
      <c r="Q29" s="33"/>
      <c r="R29" s="41"/>
      <c r="S29" s="41"/>
      <c r="T29" s="41"/>
      <c r="U29" s="41"/>
      <c r="V29" s="41"/>
      <c r="W29" s="41"/>
      <c r="X29" s="41"/>
      <c r="Y29" s="41"/>
      <c r="Z29" s="41"/>
      <c r="AA29" s="41"/>
      <c r="AB29" s="41"/>
      <c r="AC29" s="41"/>
      <c r="AD29" s="41"/>
      <c r="AE29" s="41"/>
      <c r="AF29" s="41"/>
      <c r="AG29" s="41"/>
      <c r="AH29" s="41"/>
      <c r="AI29" s="41"/>
    </row>
    <row r="30" spans="1:35" x14ac:dyDescent="0.4">
      <c r="A30" s="160" t="s">
        <v>635</v>
      </c>
      <c r="B30" s="224" t="s">
        <v>648</v>
      </c>
      <c r="C30" s="190">
        <v>211</v>
      </c>
      <c r="D30" s="191">
        <v>1994</v>
      </c>
      <c r="E30" s="225" t="s">
        <v>1204</v>
      </c>
      <c r="F30" s="191">
        <v>9</v>
      </c>
      <c r="G30" s="191">
        <v>1</v>
      </c>
      <c r="H30" s="191">
        <v>0</v>
      </c>
      <c r="I30" s="191">
        <v>10</v>
      </c>
      <c r="J30" s="208"/>
      <c r="K30" s="209"/>
      <c r="L30" s="207"/>
      <c r="M30" s="207"/>
      <c r="N30" s="41"/>
      <c r="O30" s="43" t="s">
        <v>143</v>
      </c>
      <c r="Q30" s="41" t="s">
        <v>144</v>
      </c>
      <c r="S30" s="41"/>
      <c r="T30" s="41"/>
      <c r="U30" s="41"/>
      <c r="V30" s="41"/>
      <c r="W30" s="41"/>
      <c r="X30" s="41"/>
      <c r="Y30" s="41"/>
      <c r="Z30" s="41"/>
      <c r="AA30" s="41"/>
      <c r="AB30" s="41"/>
      <c r="AC30" s="41"/>
      <c r="AD30" s="41"/>
      <c r="AE30" s="41"/>
      <c r="AF30" s="41"/>
      <c r="AG30" s="41"/>
      <c r="AH30" s="41"/>
      <c r="AI30" s="41"/>
    </row>
    <row r="31" spans="1:35" x14ac:dyDescent="0.4">
      <c r="A31" s="160" t="s">
        <v>635</v>
      </c>
      <c r="B31" s="224" t="s">
        <v>648</v>
      </c>
      <c r="C31" s="190">
        <v>240</v>
      </c>
      <c r="D31" s="191">
        <v>1994</v>
      </c>
      <c r="E31" s="225" t="s">
        <v>145</v>
      </c>
      <c r="F31" s="191">
        <v>4</v>
      </c>
      <c r="G31" s="191">
        <v>1</v>
      </c>
      <c r="H31" s="191">
        <v>35</v>
      </c>
      <c r="I31" s="191">
        <v>25</v>
      </c>
      <c r="J31" s="191">
        <v>11</v>
      </c>
      <c r="K31" s="174">
        <v>5</v>
      </c>
      <c r="L31" s="214"/>
      <c r="M31" s="214"/>
      <c r="N31" s="41"/>
      <c r="O31" s="33"/>
      <c r="P31" s="46"/>
      <c r="Q31" s="43" t="s">
        <v>1527</v>
      </c>
      <c r="S31" s="41"/>
      <c r="T31" s="41"/>
      <c r="U31" s="41"/>
      <c r="V31" s="41"/>
      <c r="W31" s="41"/>
      <c r="X31" s="41"/>
      <c r="Y31" s="41"/>
      <c r="Z31" s="41"/>
      <c r="AA31" s="41"/>
      <c r="AB31" s="41"/>
      <c r="AC31" s="41"/>
      <c r="AD31" s="41"/>
      <c r="AE31" s="41"/>
      <c r="AF31" s="41"/>
      <c r="AG31" s="41"/>
      <c r="AH31" s="41"/>
      <c r="AI31" s="41"/>
    </row>
    <row r="32" spans="1:35" x14ac:dyDescent="0.4">
      <c r="A32" s="160" t="s">
        <v>635</v>
      </c>
      <c r="B32" s="224" t="s">
        <v>648</v>
      </c>
      <c r="C32" s="190">
        <v>240</v>
      </c>
      <c r="D32" s="191">
        <v>1994</v>
      </c>
      <c r="E32" s="225" t="s">
        <v>146</v>
      </c>
      <c r="F32" s="191">
        <v>9</v>
      </c>
      <c r="G32" s="191">
        <v>1</v>
      </c>
      <c r="H32" s="191">
        <v>0</v>
      </c>
      <c r="I32" s="191">
        <v>10</v>
      </c>
      <c r="J32" s="208"/>
      <c r="K32" s="209"/>
      <c r="L32" s="207"/>
      <c r="M32" s="207"/>
      <c r="N32" s="41"/>
      <c r="O32" t="s">
        <v>870</v>
      </c>
      <c r="P32" s="42"/>
      <c r="Q32" s="41" t="s">
        <v>871</v>
      </c>
      <c r="S32" s="41"/>
      <c r="T32" s="41"/>
      <c r="U32" s="41"/>
      <c r="V32" s="41"/>
      <c r="W32" s="41"/>
      <c r="X32" s="41"/>
      <c r="Y32" s="41"/>
      <c r="Z32" s="41"/>
      <c r="AA32" s="41"/>
      <c r="AB32" s="41"/>
      <c r="AC32" s="41"/>
      <c r="AD32" s="41"/>
      <c r="AE32" s="41"/>
      <c r="AF32" s="41"/>
      <c r="AG32" s="41"/>
      <c r="AH32" s="41"/>
      <c r="AI32" s="41"/>
    </row>
    <row r="33" spans="1:35" x14ac:dyDescent="0.4">
      <c r="A33" s="156"/>
      <c r="B33" s="156"/>
      <c r="C33" s="211"/>
      <c r="D33" s="212"/>
      <c r="E33" s="212"/>
      <c r="F33" s="212"/>
      <c r="G33" s="212"/>
      <c r="H33" s="212"/>
      <c r="I33" s="208"/>
      <c r="J33" s="209"/>
      <c r="K33" s="207"/>
      <c r="L33" s="207"/>
      <c r="M33" s="207"/>
      <c r="N33" s="41"/>
      <c r="P33" s="42"/>
      <c r="Q33" s="41" t="s">
        <v>1213</v>
      </c>
      <c r="R33" s="41"/>
      <c r="S33" s="41"/>
      <c r="T33" s="41"/>
      <c r="U33" s="41"/>
      <c r="V33" s="41"/>
      <c r="W33" s="41"/>
      <c r="X33" s="41"/>
      <c r="Y33" s="41"/>
      <c r="Z33" s="41"/>
      <c r="AA33" s="41"/>
      <c r="AB33" s="41"/>
      <c r="AC33" s="41"/>
      <c r="AD33" s="41"/>
      <c r="AE33" s="41"/>
      <c r="AF33" s="41"/>
      <c r="AG33" s="41"/>
      <c r="AH33" s="41"/>
      <c r="AI33" s="41"/>
    </row>
    <row r="34" spans="1:35" x14ac:dyDescent="0.4">
      <c r="A34" s="156"/>
      <c r="B34" s="156"/>
      <c r="C34" s="211"/>
      <c r="D34" s="212"/>
      <c r="E34" s="212"/>
      <c r="F34" s="212"/>
      <c r="G34" s="212"/>
      <c r="H34" s="212"/>
      <c r="I34" s="208"/>
      <c r="J34" s="209"/>
      <c r="K34" s="207"/>
      <c r="L34" s="207"/>
      <c r="M34" s="207"/>
      <c r="N34" s="41"/>
      <c r="P34" s="42"/>
      <c r="Q34" s="41" t="s">
        <v>1168</v>
      </c>
      <c r="R34" s="41"/>
      <c r="S34" s="41"/>
      <c r="T34" s="41"/>
      <c r="U34" s="41"/>
      <c r="V34" s="41"/>
      <c r="W34" s="41"/>
      <c r="X34" s="41"/>
      <c r="Y34" s="41"/>
      <c r="Z34" s="41"/>
      <c r="AA34" s="41"/>
      <c r="AB34" s="41"/>
      <c r="AC34" s="41"/>
      <c r="AD34" s="41"/>
      <c r="AE34" s="41"/>
      <c r="AF34" s="41"/>
      <c r="AG34" s="41"/>
      <c r="AH34" s="41"/>
      <c r="AI34" s="41"/>
    </row>
    <row r="35" spans="1:35" x14ac:dyDescent="0.4">
      <c r="A35" s="156"/>
      <c r="B35" s="156"/>
      <c r="C35" s="211"/>
      <c r="D35" s="212"/>
      <c r="E35" s="212"/>
      <c r="F35" s="212"/>
      <c r="G35" s="212"/>
      <c r="H35" s="212"/>
      <c r="I35" s="208"/>
      <c r="J35" s="209"/>
      <c r="K35" s="207"/>
      <c r="L35" s="207"/>
      <c r="M35" s="207"/>
      <c r="N35" s="41"/>
      <c r="P35" s="42"/>
      <c r="Q35" s="43" t="s">
        <v>1102</v>
      </c>
      <c r="R35" s="41"/>
      <c r="S35" s="41"/>
      <c r="T35" s="41"/>
      <c r="U35" s="41"/>
      <c r="V35" s="41"/>
      <c r="W35" s="41"/>
      <c r="X35" s="41"/>
      <c r="Y35" s="41"/>
      <c r="Z35" s="41"/>
      <c r="AA35" s="41"/>
      <c r="AB35" s="41"/>
      <c r="AC35" s="41"/>
      <c r="AD35" s="41"/>
      <c r="AE35" s="41"/>
      <c r="AF35" s="41"/>
      <c r="AG35" s="41"/>
      <c r="AH35" s="41"/>
      <c r="AI35" s="41"/>
    </row>
    <row r="36" spans="1:35" x14ac:dyDescent="0.4">
      <c r="A36" s="156"/>
      <c r="B36" s="156"/>
      <c r="C36" s="211"/>
      <c r="D36" s="212"/>
      <c r="E36" s="212"/>
      <c r="F36" s="212"/>
      <c r="G36" s="212"/>
      <c r="H36" s="212"/>
      <c r="I36" s="208"/>
      <c r="J36" s="209"/>
      <c r="K36" s="207"/>
      <c r="L36" s="207"/>
      <c r="M36" s="207"/>
      <c r="N36" s="41"/>
      <c r="O36" s="3" t="s">
        <v>1212</v>
      </c>
      <c r="P36" s="42"/>
      <c r="Q36" s="43"/>
      <c r="R36" s="41"/>
      <c r="S36" s="41"/>
      <c r="T36" s="41"/>
      <c r="U36" s="41"/>
      <c r="V36" s="41"/>
      <c r="W36" s="41"/>
      <c r="X36" s="41"/>
      <c r="Y36" s="41"/>
      <c r="Z36" s="41"/>
      <c r="AA36" s="41"/>
      <c r="AB36" s="41"/>
      <c r="AC36" s="41"/>
      <c r="AD36" s="41"/>
      <c r="AE36" s="41"/>
      <c r="AF36" s="41"/>
      <c r="AG36" s="41"/>
      <c r="AH36" s="41"/>
      <c r="AI36" s="41"/>
    </row>
    <row r="37" spans="1:35" x14ac:dyDescent="0.4">
      <c r="A37" s="156"/>
      <c r="B37" s="156"/>
      <c r="C37" s="211"/>
      <c r="D37" s="212"/>
      <c r="E37" s="212"/>
      <c r="F37" s="212"/>
      <c r="G37" s="212"/>
      <c r="H37" s="212"/>
      <c r="I37" s="208"/>
      <c r="J37" s="209"/>
      <c r="K37" s="207"/>
      <c r="L37" s="207"/>
      <c r="M37" s="207"/>
      <c r="N37" s="41"/>
      <c r="O37" t="s">
        <v>1206</v>
      </c>
      <c r="P37" s="42"/>
      <c r="Q37" s="43"/>
      <c r="R37" s="41"/>
      <c r="S37" s="41"/>
      <c r="T37" s="41"/>
      <c r="U37" s="41"/>
      <c r="V37" s="41"/>
      <c r="W37" s="41"/>
      <c r="X37" s="41"/>
      <c r="Y37" s="41"/>
      <c r="Z37" s="41"/>
      <c r="AA37" s="41"/>
      <c r="AB37" s="41"/>
      <c r="AC37" s="41"/>
      <c r="AD37" s="41"/>
      <c r="AE37" s="41"/>
      <c r="AF37" s="41"/>
      <c r="AG37" s="41"/>
      <c r="AH37" s="41"/>
      <c r="AI37" s="41"/>
    </row>
    <row r="38" spans="1:35" x14ac:dyDescent="0.4">
      <c r="A38" s="156"/>
      <c r="B38" s="156"/>
      <c r="C38" s="211"/>
      <c r="D38" s="212"/>
      <c r="E38" s="212"/>
      <c r="F38" s="212"/>
      <c r="G38" s="212"/>
      <c r="H38" s="212"/>
      <c r="I38" s="208"/>
      <c r="J38" s="209"/>
      <c r="K38" s="207"/>
      <c r="L38" s="207"/>
      <c r="M38" s="207"/>
      <c r="N38" s="41"/>
      <c r="O38" t="s">
        <v>872</v>
      </c>
      <c r="P38" s="42"/>
      <c r="Q38" s="41" t="s">
        <v>874</v>
      </c>
      <c r="R38" s="41"/>
      <c r="S38" s="41"/>
      <c r="T38" s="41"/>
      <c r="U38" s="41"/>
      <c r="V38" s="41"/>
      <c r="W38" s="41"/>
      <c r="X38" s="41"/>
      <c r="Y38" s="41"/>
      <c r="Z38" s="41"/>
      <c r="AA38" s="41"/>
      <c r="AB38" s="41"/>
      <c r="AC38" s="41"/>
      <c r="AD38" s="41"/>
      <c r="AE38" s="41"/>
      <c r="AF38" s="41"/>
      <c r="AG38" s="41"/>
      <c r="AH38" s="41"/>
      <c r="AI38" s="41"/>
    </row>
    <row r="39" spans="1:35" x14ac:dyDescent="0.4">
      <c r="A39" s="156"/>
      <c r="B39" s="156"/>
      <c r="C39" s="211"/>
      <c r="D39" s="212"/>
      <c r="E39" s="212"/>
      <c r="F39" s="212"/>
      <c r="G39" s="212"/>
      <c r="H39" s="212"/>
      <c r="I39" s="208"/>
      <c r="J39" s="209"/>
      <c r="K39" s="207"/>
      <c r="L39" s="207"/>
      <c r="M39" s="207"/>
      <c r="N39" s="41"/>
      <c r="P39" s="42"/>
      <c r="Q39" s="41" t="s">
        <v>873</v>
      </c>
      <c r="R39" s="41"/>
      <c r="S39" s="41"/>
      <c r="T39" s="41"/>
      <c r="U39" s="41"/>
      <c r="V39" s="41"/>
      <c r="W39" s="41"/>
      <c r="X39" s="41"/>
      <c r="Y39" s="41"/>
      <c r="Z39" s="41"/>
      <c r="AA39" s="41"/>
      <c r="AB39" s="41"/>
      <c r="AC39" s="41"/>
      <c r="AD39" s="41"/>
      <c r="AE39" s="41"/>
      <c r="AF39" s="41"/>
      <c r="AG39" s="41"/>
      <c r="AH39" s="41"/>
      <c r="AI39" s="41"/>
    </row>
    <row r="40" spans="1:35" x14ac:dyDescent="0.4">
      <c r="A40" s="156"/>
      <c r="B40" s="156"/>
      <c r="C40" s="211"/>
      <c r="D40" s="212"/>
      <c r="E40" s="212"/>
      <c r="F40" s="212"/>
      <c r="G40" s="212"/>
      <c r="H40" s="212"/>
      <c r="I40" s="208"/>
      <c r="J40" s="209"/>
      <c r="K40" s="207"/>
      <c r="L40" s="207"/>
      <c r="M40" s="207"/>
      <c r="N40" s="41"/>
      <c r="P40" s="42"/>
      <c r="Q40" s="41"/>
      <c r="R40" s="41"/>
      <c r="S40" s="41"/>
      <c r="T40" s="41"/>
      <c r="U40" s="41"/>
      <c r="V40" s="41"/>
      <c r="W40" s="41"/>
      <c r="X40" s="41"/>
      <c r="Y40" s="41"/>
      <c r="Z40" s="41"/>
      <c r="AA40" s="41"/>
      <c r="AB40" s="41"/>
      <c r="AC40" s="41"/>
      <c r="AD40" s="41"/>
      <c r="AE40" s="41"/>
      <c r="AF40" s="41"/>
      <c r="AG40" s="41"/>
      <c r="AH40" s="41"/>
      <c r="AI40" s="41"/>
    </row>
    <row r="41" spans="1:35" x14ac:dyDescent="0.4">
      <c r="A41" s="160" t="s">
        <v>649</v>
      </c>
      <c r="B41" s="156"/>
      <c r="C41" s="190" t="s">
        <v>147</v>
      </c>
      <c r="D41" s="212"/>
      <c r="E41" s="212"/>
      <c r="F41" s="212"/>
      <c r="G41" s="212"/>
      <c r="H41" s="212"/>
      <c r="I41" s="212"/>
      <c r="J41" s="213"/>
      <c r="K41" s="214"/>
      <c r="L41" s="214"/>
      <c r="M41" s="214"/>
      <c r="N41" s="41"/>
      <c r="O41" s="3" t="s">
        <v>1236</v>
      </c>
      <c r="P41" s="42"/>
      <c r="R41" s="41"/>
      <c r="S41" s="41"/>
      <c r="T41" s="41"/>
      <c r="U41" s="41"/>
      <c r="V41" s="41"/>
      <c r="W41" s="41"/>
      <c r="X41" s="41"/>
      <c r="Y41" s="41"/>
      <c r="Z41" s="41"/>
      <c r="AA41" s="41"/>
      <c r="AB41" s="41"/>
      <c r="AC41" s="41"/>
      <c r="AD41" s="41"/>
      <c r="AE41" s="41"/>
      <c r="AF41" s="41"/>
      <c r="AG41" s="41"/>
      <c r="AH41" s="41"/>
      <c r="AI41" s="41"/>
    </row>
    <row r="42" spans="1:35" ht="14.1" x14ac:dyDescent="0.5">
      <c r="A42" s="160" t="s">
        <v>635</v>
      </c>
      <c r="B42" s="224" t="s">
        <v>655</v>
      </c>
      <c r="C42" s="191">
        <v>240</v>
      </c>
      <c r="D42" s="191">
        <v>1994</v>
      </c>
      <c r="E42" s="225" t="s">
        <v>142</v>
      </c>
      <c r="F42" s="191">
        <v>35</v>
      </c>
      <c r="G42" s="191">
        <v>0</v>
      </c>
      <c r="H42" s="191" t="s">
        <v>106</v>
      </c>
      <c r="I42" s="174" t="s">
        <v>106</v>
      </c>
      <c r="J42" s="174"/>
      <c r="K42" s="192"/>
      <c r="L42" s="192"/>
      <c r="M42" s="192"/>
      <c r="N42" s="41"/>
      <c r="O42" s="40" t="s">
        <v>139</v>
      </c>
      <c r="P42" s="42"/>
      <c r="Q42" s="41"/>
      <c r="R42" s="41"/>
      <c r="S42" s="41"/>
      <c r="T42" s="41"/>
      <c r="U42" s="41"/>
      <c r="V42" s="41"/>
      <c r="W42" s="41"/>
      <c r="X42" s="41"/>
      <c r="Y42" s="41"/>
      <c r="Z42" s="41"/>
      <c r="AA42" s="41"/>
      <c r="AB42" s="41"/>
      <c r="AC42" s="41"/>
      <c r="AD42" s="41"/>
      <c r="AE42" s="41"/>
      <c r="AF42" s="41"/>
      <c r="AG42" s="41"/>
      <c r="AH42" s="41"/>
      <c r="AI42" s="41"/>
    </row>
    <row r="43" spans="1:35" x14ac:dyDescent="0.4">
      <c r="A43" s="155"/>
      <c r="B43" s="155"/>
      <c r="C43" s="229">
        <v>1</v>
      </c>
      <c r="D43" s="191"/>
      <c r="E43" s="191"/>
      <c r="F43" s="191"/>
      <c r="G43" s="191"/>
      <c r="H43" s="191"/>
      <c r="I43" s="191"/>
      <c r="J43" s="174"/>
      <c r="K43" s="192"/>
      <c r="L43" s="192"/>
      <c r="M43" s="192"/>
      <c r="N43" s="41"/>
      <c r="O43" t="s">
        <v>148</v>
      </c>
      <c r="R43" s="41"/>
      <c r="S43" s="41"/>
      <c r="T43" s="41"/>
      <c r="U43" s="41"/>
      <c r="V43" s="41"/>
      <c r="W43" s="41"/>
      <c r="X43" s="41"/>
      <c r="Y43" s="41"/>
      <c r="Z43" s="41"/>
      <c r="AA43" s="41"/>
      <c r="AB43" s="41"/>
      <c r="AC43" s="41"/>
      <c r="AD43" s="41"/>
      <c r="AE43" s="41"/>
      <c r="AF43" s="41"/>
      <c r="AG43" s="41"/>
      <c r="AH43" s="41"/>
      <c r="AI43" s="41"/>
    </row>
    <row r="44" spans="1:35" x14ac:dyDescent="0.4">
      <c r="A44" s="155"/>
      <c r="B44" s="155"/>
      <c r="C44" s="190" t="s">
        <v>653</v>
      </c>
      <c r="D44" s="191" t="s">
        <v>150</v>
      </c>
      <c r="E44" s="191">
        <v>70</v>
      </c>
      <c r="F44" s="191">
        <v>2</v>
      </c>
      <c r="G44" s="191" t="s">
        <v>528</v>
      </c>
      <c r="H44" s="212"/>
      <c r="I44" s="212"/>
      <c r="J44" s="213"/>
      <c r="K44" s="214"/>
      <c r="L44" s="214"/>
      <c r="M44" s="214"/>
      <c r="N44" s="41"/>
      <c r="P44" s="41" t="s">
        <v>144</v>
      </c>
      <c r="R44" s="41"/>
      <c r="S44" s="41"/>
      <c r="T44" s="41"/>
      <c r="U44" s="41"/>
      <c r="V44" s="41"/>
      <c r="W44" s="41"/>
      <c r="X44" s="41"/>
      <c r="Y44" s="41"/>
      <c r="Z44" s="41"/>
      <c r="AA44" s="41"/>
      <c r="AB44" s="41"/>
      <c r="AC44" s="41"/>
      <c r="AD44" s="41"/>
      <c r="AE44" s="41"/>
      <c r="AF44" s="41"/>
      <c r="AG44" s="41"/>
      <c r="AH44" s="41"/>
      <c r="AI44" s="41"/>
    </row>
    <row r="45" spans="1:35" ht="14.1" x14ac:dyDescent="0.5">
      <c r="A45" s="156"/>
      <c r="B45" s="156"/>
      <c r="C45" s="211"/>
      <c r="D45" s="212"/>
      <c r="E45" s="212"/>
      <c r="F45" s="212"/>
      <c r="G45" s="212"/>
      <c r="H45" s="212"/>
      <c r="I45" s="208"/>
      <c r="J45" s="209"/>
      <c r="K45" s="207"/>
      <c r="L45" s="207"/>
      <c r="M45" s="207"/>
      <c r="N45" s="41"/>
      <c r="P45" s="40" t="s">
        <v>151</v>
      </c>
      <c r="R45" s="41"/>
      <c r="S45" s="41"/>
      <c r="T45" s="41"/>
      <c r="U45" s="41"/>
      <c r="V45" s="41"/>
      <c r="W45" s="41"/>
      <c r="X45" s="41"/>
      <c r="Y45" s="41"/>
      <c r="Z45" s="41"/>
      <c r="AA45" s="41"/>
      <c r="AB45" s="41"/>
      <c r="AC45" s="41"/>
      <c r="AD45" s="41"/>
      <c r="AE45" s="41"/>
      <c r="AF45" s="41"/>
      <c r="AG45" s="41"/>
      <c r="AH45" s="41"/>
      <c r="AI45" s="41"/>
    </row>
    <row r="46" spans="1:35" ht="14.1" x14ac:dyDescent="0.5">
      <c r="A46" s="156"/>
      <c r="B46" s="156"/>
      <c r="C46" s="211"/>
      <c r="D46" s="212"/>
      <c r="E46" s="212"/>
      <c r="F46" s="212"/>
      <c r="G46" s="212"/>
      <c r="H46" s="212"/>
      <c r="I46" s="208"/>
      <c r="J46" s="209"/>
      <c r="K46" s="207"/>
      <c r="L46" s="207"/>
      <c r="M46" s="207"/>
      <c r="N46" s="41"/>
      <c r="P46" s="41" t="s">
        <v>152</v>
      </c>
      <c r="R46" s="40" t="s">
        <v>153</v>
      </c>
      <c r="S46" s="41"/>
      <c r="T46" s="41"/>
      <c r="U46" s="41"/>
      <c r="V46" s="41"/>
      <c r="W46" s="41"/>
      <c r="X46" s="41"/>
      <c r="Y46" s="41"/>
      <c r="Z46" s="41"/>
      <c r="AA46" s="41"/>
      <c r="AB46" s="41"/>
      <c r="AC46" s="41"/>
      <c r="AD46" s="41"/>
      <c r="AE46" s="41"/>
      <c r="AF46" s="41"/>
      <c r="AG46" s="41"/>
      <c r="AH46" s="41"/>
      <c r="AI46" s="41"/>
    </row>
    <row r="47" spans="1:35" ht="14.1" x14ac:dyDescent="0.5">
      <c r="A47" s="156"/>
      <c r="B47" s="156"/>
      <c r="C47" s="211"/>
      <c r="D47" s="212"/>
      <c r="E47" s="212"/>
      <c r="F47" s="212"/>
      <c r="G47" s="212"/>
      <c r="H47" s="212"/>
      <c r="I47" s="208"/>
      <c r="J47" s="209"/>
      <c r="K47" s="207"/>
      <c r="L47" s="207"/>
      <c r="M47" s="207"/>
      <c r="N47" s="41"/>
      <c r="P47" s="42"/>
      <c r="R47" s="40" t="s">
        <v>154</v>
      </c>
      <c r="S47" s="41"/>
      <c r="T47" s="41"/>
      <c r="U47" s="41"/>
      <c r="V47" s="41"/>
      <c r="W47" s="41"/>
      <c r="X47" s="41"/>
      <c r="Y47" s="41"/>
      <c r="Z47" s="41"/>
      <c r="AA47" s="41"/>
      <c r="AB47" s="41"/>
      <c r="AC47" s="41"/>
      <c r="AD47" s="41"/>
      <c r="AE47" s="41"/>
      <c r="AF47" s="41"/>
      <c r="AG47" s="41"/>
      <c r="AH47" s="41"/>
      <c r="AI47" s="41"/>
    </row>
    <row r="48" spans="1:35" ht="14.1" x14ac:dyDescent="0.5">
      <c r="A48" s="156"/>
      <c r="B48" s="156"/>
      <c r="C48" s="211"/>
      <c r="D48" s="212"/>
      <c r="E48" s="212"/>
      <c r="F48" s="212"/>
      <c r="G48" s="212"/>
      <c r="H48" s="212"/>
      <c r="I48" s="208"/>
      <c r="J48" s="209"/>
      <c r="K48" s="207"/>
      <c r="L48" s="207"/>
      <c r="M48" s="207"/>
      <c r="N48" s="41"/>
      <c r="P48" s="42"/>
      <c r="R48" s="40" t="s">
        <v>155</v>
      </c>
      <c r="S48" s="41"/>
      <c r="T48" s="41"/>
      <c r="U48" s="41"/>
      <c r="V48" s="41"/>
      <c r="W48" s="41"/>
      <c r="X48" s="41"/>
      <c r="Y48" s="41"/>
      <c r="Z48" s="41"/>
      <c r="AA48" s="41"/>
      <c r="AB48" s="41"/>
      <c r="AC48" s="41"/>
      <c r="AD48" s="41"/>
      <c r="AE48" s="41"/>
      <c r="AF48" s="41"/>
      <c r="AG48" s="41"/>
      <c r="AH48" s="41"/>
      <c r="AI48" s="41"/>
    </row>
    <row r="49" spans="1:35" ht="14.1" x14ac:dyDescent="0.5">
      <c r="A49" s="156"/>
      <c r="B49" s="156"/>
      <c r="C49" s="211"/>
      <c r="D49" s="212"/>
      <c r="E49" s="212"/>
      <c r="F49" s="212"/>
      <c r="G49" s="212"/>
      <c r="H49" s="212"/>
      <c r="I49" s="208"/>
      <c r="J49" s="209"/>
      <c r="K49" s="207"/>
      <c r="L49" s="207"/>
      <c r="M49" s="207"/>
      <c r="N49" s="41"/>
      <c r="P49" s="42"/>
      <c r="R49" s="40" t="s">
        <v>156</v>
      </c>
      <c r="S49" s="41"/>
      <c r="T49" s="41"/>
      <c r="U49" s="41"/>
      <c r="V49" s="41"/>
      <c r="W49" s="41"/>
      <c r="X49" s="41"/>
      <c r="Y49" s="41"/>
      <c r="Z49" s="41"/>
      <c r="AA49" s="41"/>
      <c r="AB49" s="41"/>
      <c r="AC49" s="41"/>
      <c r="AD49" s="41"/>
      <c r="AE49" s="41"/>
      <c r="AF49" s="41"/>
      <c r="AG49" s="41"/>
      <c r="AH49" s="41"/>
      <c r="AI49" s="41"/>
    </row>
    <row r="50" spans="1:35" ht="14.1" x14ac:dyDescent="0.5">
      <c r="A50" s="156"/>
      <c r="B50" s="156"/>
      <c r="C50" s="211"/>
      <c r="D50" s="212"/>
      <c r="E50" s="212"/>
      <c r="F50" s="212"/>
      <c r="G50" s="212"/>
      <c r="H50" s="212"/>
      <c r="I50" s="208"/>
      <c r="J50" s="209"/>
      <c r="K50" s="207"/>
      <c r="L50" s="207"/>
      <c r="M50" s="207"/>
      <c r="N50" s="41"/>
      <c r="P50" t="s">
        <v>149</v>
      </c>
      <c r="R50" s="40"/>
      <c r="S50" s="41"/>
      <c r="T50" s="41"/>
      <c r="U50" s="41"/>
      <c r="V50" s="41"/>
      <c r="W50" s="41"/>
      <c r="X50" s="41"/>
      <c r="Y50" s="41"/>
      <c r="Z50" s="41"/>
      <c r="AA50" s="41"/>
      <c r="AB50" s="41"/>
      <c r="AC50" s="41"/>
      <c r="AD50" s="41"/>
      <c r="AE50" s="41"/>
      <c r="AF50" s="41"/>
      <c r="AG50" s="41"/>
      <c r="AH50" s="41"/>
      <c r="AI50" s="41"/>
    </row>
    <row r="51" spans="1:35" ht="14.1" x14ac:dyDescent="0.5">
      <c r="A51" s="156"/>
      <c r="B51" s="156"/>
      <c r="C51" s="211"/>
      <c r="D51" s="212"/>
      <c r="E51" s="212"/>
      <c r="F51" s="212"/>
      <c r="G51" s="212"/>
      <c r="H51" s="212"/>
      <c r="I51" s="208"/>
      <c r="J51" s="209"/>
      <c r="K51" s="207"/>
      <c r="L51" s="207"/>
      <c r="M51" s="207"/>
      <c r="N51" s="41"/>
      <c r="P51" s="43" t="s">
        <v>157</v>
      </c>
      <c r="Q51" s="40" t="s">
        <v>1103</v>
      </c>
      <c r="R51" s="41"/>
      <c r="S51" s="41"/>
      <c r="T51" s="41"/>
      <c r="U51" s="41"/>
      <c r="V51" s="47" t="s">
        <v>976</v>
      </c>
      <c r="W51" s="41"/>
      <c r="X51" s="41"/>
      <c r="Y51" s="41"/>
      <c r="Z51" s="41"/>
      <c r="AA51" s="41"/>
      <c r="AB51" s="41"/>
      <c r="AC51" s="41"/>
      <c r="AD51" s="41"/>
      <c r="AE51" s="41"/>
      <c r="AF51" s="41"/>
      <c r="AG51" s="41"/>
      <c r="AH51" s="41"/>
      <c r="AI51" s="41"/>
    </row>
    <row r="52" spans="1:35" ht="14.1" x14ac:dyDescent="0.5">
      <c r="A52" s="156"/>
      <c r="B52" s="156"/>
      <c r="C52" s="211"/>
      <c r="D52" s="212"/>
      <c r="E52" s="212"/>
      <c r="F52" s="212"/>
      <c r="G52" s="212"/>
      <c r="H52" s="212"/>
      <c r="I52" s="208"/>
      <c r="J52" s="209"/>
      <c r="K52" s="207"/>
      <c r="L52" s="207"/>
      <c r="M52" s="207"/>
      <c r="N52" s="41"/>
      <c r="P52" s="42"/>
      <c r="Q52" s="40" t="s">
        <v>158</v>
      </c>
      <c r="R52" s="41"/>
      <c r="S52" s="41"/>
      <c r="T52" s="41"/>
      <c r="U52" s="41"/>
      <c r="V52" s="41"/>
      <c r="W52" s="41"/>
      <c r="X52" s="41"/>
      <c r="Y52" s="41"/>
      <c r="Z52" s="41"/>
      <c r="AA52" s="41"/>
      <c r="AB52" s="41"/>
      <c r="AC52" s="41"/>
      <c r="AD52" s="41"/>
      <c r="AE52" s="41"/>
      <c r="AF52" s="41"/>
      <c r="AG52" s="41"/>
      <c r="AH52" s="41"/>
      <c r="AI52" s="41"/>
    </row>
    <row r="53" spans="1:35" ht="14.1" x14ac:dyDescent="0.5">
      <c r="A53" s="156"/>
      <c r="B53" s="156"/>
      <c r="C53" s="211"/>
      <c r="D53" s="212"/>
      <c r="E53" s="212"/>
      <c r="F53" s="212"/>
      <c r="G53" s="212"/>
      <c r="H53" s="212"/>
      <c r="I53" s="208"/>
      <c r="J53" s="209"/>
      <c r="K53" s="207"/>
      <c r="L53" s="207"/>
      <c r="M53" s="207"/>
      <c r="N53" s="41"/>
      <c r="P53" s="42"/>
      <c r="Q53" s="40" t="s">
        <v>159</v>
      </c>
      <c r="R53" s="41"/>
      <c r="S53" s="41"/>
      <c r="T53" s="41" t="s">
        <v>916</v>
      </c>
      <c r="U53" s="41"/>
      <c r="V53" s="41"/>
      <c r="W53" s="41"/>
      <c r="X53" s="41"/>
      <c r="Y53" s="41"/>
      <c r="Z53" s="41"/>
      <c r="AA53" s="41"/>
      <c r="AB53" s="41"/>
      <c r="AC53" s="41"/>
      <c r="AD53" s="41"/>
      <c r="AE53" s="41"/>
      <c r="AF53" s="41"/>
      <c r="AG53" s="41"/>
      <c r="AH53" s="41"/>
      <c r="AI53" s="41"/>
    </row>
    <row r="54" spans="1:35" ht="14.1" x14ac:dyDescent="0.5">
      <c r="A54" s="156"/>
      <c r="B54" s="156"/>
      <c r="C54" s="211"/>
      <c r="D54" s="212"/>
      <c r="E54" s="212"/>
      <c r="F54" s="212"/>
      <c r="G54" s="212"/>
      <c r="H54" s="212"/>
      <c r="I54" s="208"/>
      <c r="J54" s="209"/>
      <c r="K54" s="207"/>
      <c r="L54" s="207"/>
      <c r="M54" s="207"/>
      <c r="N54" s="41"/>
      <c r="P54" s="42"/>
      <c r="Q54" s="41" t="s">
        <v>152</v>
      </c>
      <c r="R54" s="41"/>
      <c r="S54" s="40" t="s">
        <v>160</v>
      </c>
      <c r="T54" s="41"/>
      <c r="U54" s="41"/>
      <c r="V54" s="41"/>
      <c r="W54" s="41"/>
      <c r="X54" s="41"/>
      <c r="Y54" s="41"/>
      <c r="Z54" s="41"/>
      <c r="AA54" s="41"/>
      <c r="AB54" s="41"/>
      <c r="AC54" s="41"/>
      <c r="AD54" s="41"/>
      <c r="AE54" s="41"/>
      <c r="AF54" s="41"/>
      <c r="AG54" s="41"/>
      <c r="AH54" s="41"/>
      <c r="AI54" s="41"/>
    </row>
    <row r="55" spans="1:35" ht="14.1" x14ac:dyDescent="0.5">
      <c r="A55" s="156"/>
      <c r="B55" s="156"/>
      <c r="C55" s="211"/>
      <c r="D55" s="212"/>
      <c r="E55" s="212"/>
      <c r="F55" s="212"/>
      <c r="G55" s="212"/>
      <c r="H55" s="212"/>
      <c r="I55" s="208"/>
      <c r="J55" s="209"/>
      <c r="K55" s="207"/>
      <c r="L55" s="207"/>
      <c r="M55" s="207"/>
      <c r="N55" s="41"/>
      <c r="P55" s="42"/>
      <c r="R55" s="41"/>
      <c r="S55" s="41" t="s">
        <v>161</v>
      </c>
      <c r="U55" s="40" t="s">
        <v>1322</v>
      </c>
      <c r="W55" s="363" t="str">
        <f>A377</f>
        <v>Examples of mixtures (field size = 3 x 2 m2)</v>
      </c>
      <c r="X55" s="363"/>
      <c r="Y55" s="41"/>
      <c r="Z55" s="41"/>
      <c r="AA55" s="41"/>
      <c r="AB55" s="41"/>
      <c r="AC55" s="41"/>
      <c r="AD55" s="41"/>
      <c r="AE55" s="41"/>
      <c r="AF55" s="41"/>
      <c r="AG55" s="41"/>
      <c r="AH55" s="41"/>
      <c r="AI55" s="41"/>
    </row>
    <row r="56" spans="1:35" ht="14.1" x14ac:dyDescent="0.5">
      <c r="A56" s="156"/>
      <c r="B56" s="156"/>
      <c r="C56" s="211"/>
      <c r="D56" s="212"/>
      <c r="E56" s="212"/>
      <c r="F56" s="212"/>
      <c r="G56" s="212"/>
      <c r="H56" s="212"/>
      <c r="I56" s="208"/>
      <c r="J56" s="209"/>
      <c r="K56" s="207"/>
      <c r="L56" s="207"/>
      <c r="M56" s="207"/>
      <c r="N56" s="41"/>
      <c r="P56" s="42"/>
      <c r="R56" s="41"/>
      <c r="S56" s="41"/>
      <c r="U56" s="40" t="s">
        <v>918</v>
      </c>
      <c r="V56" s="41"/>
      <c r="W56" s="41"/>
      <c r="X56" s="41"/>
      <c r="Y56" s="41"/>
      <c r="Z56" s="41"/>
      <c r="AA56" s="41"/>
      <c r="AB56" s="41"/>
      <c r="AC56" s="41"/>
      <c r="AD56" s="41"/>
      <c r="AE56" s="41"/>
      <c r="AF56" s="41"/>
      <c r="AG56" s="41"/>
      <c r="AH56" s="41"/>
      <c r="AI56" s="41"/>
    </row>
    <row r="57" spans="1:35" ht="14.1" x14ac:dyDescent="0.5">
      <c r="A57" s="156"/>
      <c r="B57" s="156"/>
      <c r="C57" s="206"/>
      <c r="D57" s="208"/>
      <c r="E57" s="208"/>
      <c r="F57" s="208"/>
      <c r="G57" s="208"/>
      <c r="H57" s="208"/>
      <c r="I57" s="208"/>
      <c r="J57" s="209"/>
      <c r="K57" s="207"/>
      <c r="L57" s="207"/>
      <c r="M57" s="207"/>
      <c r="N57" s="41"/>
      <c r="P57" s="42"/>
      <c r="Q57" t="s">
        <v>1086</v>
      </c>
      <c r="R57" s="41"/>
      <c r="S57" s="41"/>
      <c r="U57" s="40"/>
      <c r="V57" s="41"/>
      <c r="W57" s="41"/>
      <c r="X57" s="41"/>
      <c r="Y57" s="41"/>
      <c r="Z57" s="41"/>
      <c r="AA57" s="41"/>
      <c r="AB57" s="41"/>
      <c r="AC57" s="41"/>
      <c r="AD57" s="41"/>
      <c r="AE57" s="41"/>
      <c r="AF57" s="41"/>
      <c r="AG57" s="41"/>
      <c r="AH57" s="41"/>
      <c r="AI57" s="41"/>
    </row>
    <row r="58" spans="1:35" ht="14.1" x14ac:dyDescent="0.5">
      <c r="A58" s="156"/>
      <c r="B58" s="156"/>
      <c r="C58" s="207"/>
      <c r="D58" s="208"/>
      <c r="E58" s="208"/>
      <c r="F58" s="208"/>
      <c r="G58" s="208"/>
      <c r="H58" s="208"/>
      <c r="I58" s="208"/>
      <c r="J58" s="209"/>
      <c r="K58" s="207"/>
      <c r="L58" s="207"/>
      <c r="M58" s="207"/>
      <c r="N58" s="41"/>
      <c r="O58" s="157" t="s">
        <v>1253</v>
      </c>
      <c r="P58" s="42"/>
      <c r="R58" s="41"/>
      <c r="S58" s="41"/>
      <c r="U58" s="40"/>
      <c r="V58" s="41"/>
      <c r="W58" s="41"/>
      <c r="X58" s="41"/>
      <c r="Y58" s="41"/>
      <c r="Z58" s="41"/>
      <c r="AA58" s="41"/>
      <c r="AB58" s="41"/>
      <c r="AC58" s="41"/>
      <c r="AD58" s="41"/>
      <c r="AE58" s="41"/>
      <c r="AF58" s="41"/>
      <c r="AG58" s="41"/>
      <c r="AH58" s="41"/>
      <c r="AI58" s="41"/>
    </row>
    <row r="59" spans="1:35" ht="14.1" x14ac:dyDescent="0.5">
      <c r="A59" s="156"/>
      <c r="B59" s="156"/>
      <c r="C59" s="207"/>
      <c r="D59" s="208"/>
      <c r="E59" s="208"/>
      <c r="F59" s="208"/>
      <c r="G59" s="208"/>
      <c r="H59" s="208"/>
      <c r="I59" s="208"/>
      <c r="J59" s="209"/>
      <c r="K59" s="207"/>
      <c r="L59" s="207"/>
      <c r="M59" s="207"/>
      <c r="N59" s="41"/>
      <c r="O59" s="157" t="s">
        <v>1252</v>
      </c>
      <c r="P59" s="42"/>
      <c r="R59" s="41"/>
      <c r="S59" s="41"/>
      <c r="U59" s="40"/>
      <c r="V59" s="41"/>
      <c r="W59" s="41"/>
      <c r="X59" s="41"/>
      <c r="Y59" s="41"/>
      <c r="Z59" s="41"/>
      <c r="AA59" s="41"/>
      <c r="AB59" s="41"/>
      <c r="AC59" s="41"/>
      <c r="AD59" s="41"/>
      <c r="AE59" s="41"/>
      <c r="AF59" s="41"/>
      <c r="AG59" s="41"/>
      <c r="AH59" s="41"/>
      <c r="AI59" s="41"/>
    </row>
    <row r="60" spans="1:35" ht="14.1" x14ac:dyDescent="0.5">
      <c r="A60" s="156"/>
      <c r="B60" s="156"/>
      <c r="C60" s="207"/>
      <c r="D60" s="208"/>
      <c r="E60" s="208"/>
      <c r="F60" s="208"/>
      <c r="G60" s="208"/>
      <c r="H60" s="208"/>
      <c r="I60" s="208"/>
      <c r="J60" s="209"/>
      <c r="K60" s="207"/>
      <c r="L60" s="207"/>
      <c r="M60" s="207"/>
      <c r="N60" s="41"/>
      <c r="O60" t="s">
        <v>1250</v>
      </c>
      <c r="P60" s="42"/>
      <c r="R60" s="41"/>
      <c r="S60" s="41"/>
      <c r="U60" s="40"/>
      <c r="V60" s="41"/>
      <c r="W60" s="41"/>
      <c r="X60" s="41"/>
      <c r="Y60" s="41"/>
      <c r="Z60" s="41"/>
      <c r="AA60" s="41"/>
      <c r="AB60" s="41"/>
      <c r="AC60" s="41"/>
      <c r="AD60" s="41"/>
      <c r="AE60" s="41"/>
      <c r="AF60" s="41"/>
      <c r="AG60" s="41"/>
      <c r="AH60" s="41"/>
      <c r="AI60" s="41"/>
    </row>
    <row r="61" spans="1:35" ht="14.1" x14ac:dyDescent="0.5">
      <c r="A61" s="156"/>
      <c r="B61" s="156"/>
      <c r="C61" s="207"/>
      <c r="D61" s="208"/>
      <c r="E61" s="208"/>
      <c r="F61" s="208"/>
      <c r="G61" s="208"/>
      <c r="H61" s="208"/>
      <c r="I61" s="208"/>
      <c r="J61" s="209"/>
      <c r="K61" s="207"/>
      <c r="L61" s="207"/>
      <c r="M61" s="207"/>
      <c r="N61" s="41"/>
      <c r="P61" s="42"/>
      <c r="R61" s="41"/>
      <c r="S61" s="41"/>
      <c r="U61" s="40"/>
      <c r="V61" s="41"/>
      <c r="W61" s="41"/>
      <c r="X61" s="41"/>
      <c r="Y61" s="41"/>
      <c r="Z61" s="41"/>
      <c r="AA61" s="41"/>
      <c r="AB61" s="41"/>
      <c r="AC61" s="41"/>
      <c r="AD61" s="41"/>
      <c r="AE61" s="41"/>
      <c r="AF61" s="41"/>
      <c r="AG61" s="41"/>
      <c r="AH61" s="41"/>
      <c r="AI61" s="41"/>
    </row>
    <row r="62" spans="1:35" ht="14.1" x14ac:dyDescent="0.5">
      <c r="A62" s="224" t="s">
        <v>1060</v>
      </c>
      <c r="B62" s="190" t="s">
        <v>142</v>
      </c>
      <c r="C62" s="212"/>
      <c r="D62" s="212"/>
      <c r="E62" s="212"/>
      <c r="F62" s="212"/>
      <c r="G62" s="212"/>
      <c r="H62" s="212"/>
      <c r="I62" s="208"/>
      <c r="J62" s="209"/>
      <c r="K62" s="207"/>
      <c r="L62" s="207"/>
      <c r="M62" s="207"/>
      <c r="N62" s="41"/>
      <c r="O62" t="s">
        <v>1054</v>
      </c>
      <c r="P62" s="42"/>
      <c r="R62" s="41"/>
      <c r="S62" s="41"/>
      <c r="U62" s="40"/>
      <c r="V62" s="41"/>
      <c r="W62" s="41"/>
      <c r="X62" s="41"/>
      <c r="Y62" s="41"/>
      <c r="Z62" s="41"/>
      <c r="AA62" s="41"/>
      <c r="AB62" s="41"/>
      <c r="AC62" s="41"/>
      <c r="AD62" s="41"/>
      <c r="AE62" s="41"/>
      <c r="AF62" s="41"/>
      <c r="AG62" s="41"/>
      <c r="AH62" s="41"/>
      <c r="AI62" s="41"/>
    </row>
    <row r="63" spans="1:35" x14ac:dyDescent="0.4">
      <c r="A63" s="156"/>
      <c r="B63" s="156"/>
      <c r="C63" s="215"/>
      <c r="D63" s="208"/>
      <c r="E63" s="208"/>
      <c r="F63" s="208"/>
      <c r="G63" s="208"/>
      <c r="H63" s="208"/>
      <c r="I63" s="208"/>
      <c r="J63" s="209"/>
      <c r="K63" s="207"/>
      <c r="L63" s="207"/>
      <c r="M63" s="207"/>
      <c r="N63" s="41"/>
      <c r="O63" s="312" t="s">
        <v>1061</v>
      </c>
      <c r="P63" s="49"/>
      <c r="Q63" s="49"/>
      <c r="R63" s="23"/>
      <c r="S63" s="49"/>
      <c r="T63" s="49"/>
      <c r="U63" s="41"/>
      <c r="V63" s="41"/>
      <c r="W63" s="41"/>
      <c r="X63" s="41"/>
      <c r="Y63" s="41"/>
      <c r="Z63" s="41"/>
      <c r="AA63" s="41"/>
      <c r="AB63" s="41"/>
      <c r="AC63" s="41"/>
      <c r="AD63" s="41"/>
      <c r="AE63" s="41"/>
      <c r="AF63" s="41"/>
      <c r="AG63" s="41"/>
      <c r="AH63" s="41"/>
      <c r="AI63" s="41"/>
    </row>
    <row r="64" spans="1:35" x14ac:dyDescent="0.4">
      <c r="A64" s="156"/>
      <c r="B64" s="156"/>
      <c r="C64" s="215"/>
      <c r="D64" s="208"/>
      <c r="E64" s="208"/>
      <c r="F64" s="208"/>
      <c r="G64" s="208"/>
      <c r="H64" s="208"/>
      <c r="I64" s="208"/>
      <c r="J64" s="209"/>
      <c r="K64" s="207"/>
      <c r="L64" s="207"/>
      <c r="M64" s="207"/>
      <c r="N64" s="41"/>
      <c r="O64" s="347" t="s">
        <v>19</v>
      </c>
      <c r="P64" s="49"/>
      <c r="Q64" s="49"/>
      <c r="R64" s="23"/>
      <c r="S64" s="49"/>
      <c r="T64" s="49"/>
      <c r="U64" s="41"/>
      <c r="V64" s="41"/>
      <c r="W64" s="41"/>
      <c r="X64" s="41"/>
      <c r="Y64" s="41"/>
      <c r="Z64" s="41"/>
      <c r="AA64" s="41"/>
      <c r="AB64" s="41"/>
      <c r="AC64" s="41"/>
      <c r="AD64" s="41"/>
      <c r="AE64" s="41"/>
      <c r="AF64" s="41"/>
      <c r="AG64" s="41"/>
      <c r="AH64" s="41"/>
      <c r="AI64" s="41"/>
    </row>
    <row r="65" spans="1:35" x14ac:dyDescent="0.4">
      <c r="A65" s="156"/>
      <c r="B65" s="156"/>
      <c r="C65" s="210"/>
      <c r="D65" s="216"/>
      <c r="E65" s="216"/>
      <c r="F65" s="216"/>
      <c r="G65" s="216"/>
      <c r="H65" s="216"/>
      <c r="I65" s="208"/>
      <c r="J65" s="209"/>
      <c r="K65" s="207"/>
      <c r="L65" s="207"/>
      <c r="M65" s="207"/>
      <c r="N65" s="41"/>
      <c r="O65" s="33" t="s">
        <v>968</v>
      </c>
      <c r="P65" s="42"/>
      <c r="Q65" s="41"/>
      <c r="R65" s="41"/>
      <c r="S65" s="49"/>
      <c r="T65" s="49"/>
      <c r="U65" s="41"/>
      <c r="V65" s="41"/>
      <c r="W65" s="41"/>
      <c r="X65" s="41"/>
      <c r="Y65" s="41"/>
      <c r="Z65" s="41"/>
      <c r="AA65" s="41"/>
      <c r="AB65" s="41"/>
      <c r="AC65" s="41"/>
      <c r="AD65" s="41"/>
      <c r="AE65" s="41"/>
      <c r="AF65" s="41"/>
      <c r="AG65" s="41"/>
      <c r="AH65" s="41"/>
      <c r="AI65" s="41"/>
    </row>
    <row r="66" spans="1:35" x14ac:dyDescent="0.4">
      <c r="A66" s="160" t="s">
        <v>635</v>
      </c>
      <c r="B66" s="224" t="s">
        <v>284</v>
      </c>
      <c r="C66" s="189">
        <v>240</v>
      </c>
      <c r="D66" s="194">
        <v>1994</v>
      </c>
      <c r="E66" s="194" t="s">
        <v>1160</v>
      </c>
      <c r="F66" s="194">
        <v>2.5</v>
      </c>
      <c r="G66" s="194" t="s">
        <v>162</v>
      </c>
      <c r="H66" s="226" t="s">
        <v>971</v>
      </c>
      <c r="I66" s="187"/>
      <c r="J66" s="188"/>
      <c r="K66" s="207"/>
      <c r="L66" s="207"/>
      <c r="M66" s="207"/>
      <c r="N66" s="41"/>
      <c r="O66" s="43" t="s">
        <v>163</v>
      </c>
      <c r="P66" s="42"/>
      <c r="Q66" s="33" t="s">
        <v>1172</v>
      </c>
      <c r="R66" s="41" t="s">
        <v>1051</v>
      </c>
      <c r="S66" s="49"/>
      <c r="T66" s="49"/>
      <c r="U66" s="41"/>
      <c r="V66" s="41"/>
      <c r="W66" s="41"/>
      <c r="X66" s="41"/>
      <c r="Y66" s="41"/>
      <c r="Z66" s="41"/>
      <c r="AA66" s="41"/>
      <c r="AB66" s="41"/>
      <c r="AC66" s="41"/>
      <c r="AD66" s="41"/>
      <c r="AE66" s="41"/>
      <c r="AF66" s="41"/>
      <c r="AG66" s="41"/>
      <c r="AH66" s="41"/>
      <c r="AI66" s="41"/>
    </row>
    <row r="67" spans="1:35" x14ac:dyDescent="0.4">
      <c r="A67" s="160" t="s">
        <v>635</v>
      </c>
      <c r="B67" s="224" t="s">
        <v>284</v>
      </c>
      <c r="C67" s="189">
        <v>250</v>
      </c>
      <c r="D67" s="194">
        <v>1994</v>
      </c>
      <c r="E67" s="194" t="s">
        <v>164</v>
      </c>
      <c r="F67" s="194">
        <v>1.2</v>
      </c>
      <c r="G67" s="194" t="s">
        <v>162</v>
      </c>
      <c r="H67" s="226" t="s">
        <v>437</v>
      </c>
      <c r="I67" s="187">
        <v>35</v>
      </c>
      <c r="J67" s="188">
        <v>5</v>
      </c>
      <c r="K67" s="186">
        <v>5</v>
      </c>
      <c r="L67" s="207"/>
      <c r="M67" s="207"/>
      <c r="N67" s="41"/>
      <c r="O67" s="43"/>
      <c r="P67" s="41"/>
      <c r="Q67" s="33" t="s">
        <v>1172</v>
      </c>
      <c r="R67" s="41" t="s">
        <v>165</v>
      </c>
      <c r="S67" s="49"/>
      <c r="T67" s="49"/>
      <c r="U67" s="41"/>
      <c r="V67" s="41" t="s">
        <v>967</v>
      </c>
      <c r="W67" s="41"/>
      <c r="X67" s="41"/>
      <c r="Y67" s="41"/>
      <c r="Z67" s="41"/>
      <c r="AA67" s="41"/>
      <c r="AB67" s="41"/>
      <c r="AC67" s="41"/>
      <c r="AD67" s="41"/>
      <c r="AE67" s="41"/>
      <c r="AF67" s="41"/>
      <c r="AG67" s="41"/>
      <c r="AH67" s="41"/>
      <c r="AI67" s="41"/>
    </row>
    <row r="68" spans="1:35" x14ac:dyDescent="0.4">
      <c r="A68" s="160" t="s">
        <v>635</v>
      </c>
      <c r="B68" s="224" t="s">
        <v>284</v>
      </c>
      <c r="C68" s="193">
        <v>300</v>
      </c>
      <c r="D68" s="187">
        <v>1994</v>
      </c>
      <c r="E68" s="187" t="s">
        <v>166</v>
      </c>
      <c r="F68" s="187">
        <v>3</v>
      </c>
      <c r="G68" s="187" t="s">
        <v>162</v>
      </c>
      <c r="H68" s="227" t="s">
        <v>972</v>
      </c>
      <c r="I68" s="227" t="s">
        <v>986</v>
      </c>
      <c r="J68" s="188">
        <v>10</v>
      </c>
      <c r="K68" s="207"/>
      <c r="L68" s="207"/>
      <c r="M68" s="207"/>
      <c r="N68" s="41"/>
      <c r="O68" s="43"/>
      <c r="P68" s="42"/>
      <c r="Q68" s="33" t="s">
        <v>1172</v>
      </c>
      <c r="R68" s="41" t="s">
        <v>167</v>
      </c>
      <c r="S68" s="49"/>
      <c r="T68" s="49"/>
      <c r="U68" s="41"/>
      <c r="V68" s="41"/>
      <c r="W68" s="41"/>
      <c r="X68" s="41"/>
      <c r="Y68" s="41"/>
      <c r="Z68" s="41"/>
      <c r="AA68" s="41"/>
      <c r="AB68" s="41"/>
      <c r="AC68" s="41"/>
      <c r="AD68" s="41"/>
      <c r="AE68" s="41"/>
      <c r="AF68" s="41"/>
      <c r="AG68" s="41"/>
      <c r="AH68" s="41"/>
      <c r="AI68" s="41"/>
    </row>
    <row r="69" spans="1:35" x14ac:dyDescent="0.4">
      <c r="A69" s="160" t="s">
        <v>635</v>
      </c>
      <c r="B69" s="224" t="s">
        <v>284</v>
      </c>
      <c r="C69" s="193">
        <v>86</v>
      </c>
      <c r="D69" s="187">
        <v>1985</v>
      </c>
      <c r="E69" s="187" t="s">
        <v>1175</v>
      </c>
      <c r="F69" s="187">
        <v>1</v>
      </c>
      <c r="G69" s="187" t="s">
        <v>162</v>
      </c>
      <c r="H69" s="226" t="s">
        <v>1176</v>
      </c>
      <c r="I69" s="187">
        <v>120</v>
      </c>
      <c r="J69" s="188">
        <v>2006</v>
      </c>
      <c r="K69" s="186" t="s">
        <v>342</v>
      </c>
      <c r="L69" s="186">
        <v>10</v>
      </c>
      <c r="M69" s="226" t="s">
        <v>971</v>
      </c>
      <c r="N69" s="41"/>
      <c r="O69" s="43"/>
      <c r="P69" s="42"/>
      <c r="Q69" s="33" t="s">
        <v>1172</v>
      </c>
      <c r="R69" s="41" t="s">
        <v>168</v>
      </c>
      <c r="S69" s="151" t="s">
        <v>562</v>
      </c>
      <c r="T69" s="49"/>
      <c r="U69" s="41"/>
      <c r="V69" s="41"/>
      <c r="W69" s="41"/>
      <c r="X69" s="41"/>
      <c r="Y69" s="41"/>
      <c r="Z69" s="41"/>
      <c r="AA69" s="41"/>
      <c r="AB69" s="41"/>
      <c r="AC69" s="41"/>
      <c r="AD69" s="41"/>
      <c r="AE69" s="41"/>
      <c r="AF69" s="41"/>
      <c r="AG69" s="41"/>
      <c r="AH69" s="41"/>
      <c r="AI69" s="41"/>
    </row>
    <row r="70" spans="1:35" x14ac:dyDescent="0.4">
      <c r="A70" s="160" t="s">
        <v>635</v>
      </c>
      <c r="B70" s="224" t="s">
        <v>284</v>
      </c>
      <c r="C70" s="189">
        <v>100</v>
      </c>
      <c r="D70" s="194">
        <v>1985</v>
      </c>
      <c r="E70" s="226" t="s">
        <v>1316</v>
      </c>
      <c r="F70" s="194">
        <v>1</v>
      </c>
      <c r="G70" s="194" t="s">
        <v>162</v>
      </c>
      <c r="H70" s="226" t="s">
        <v>971</v>
      </c>
      <c r="I70" s="208"/>
      <c r="J70" s="209"/>
      <c r="K70" s="207"/>
      <c r="L70" s="207"/>
      <c r="M70" s="207"/>
      <c r="N70" s="41"/>
      <c r="O70" s="43"/>
      <c r="P70" s="42"/>
      <c r="Q70" s="33" t="s">
        <v>1172</v>
      </c>
      <c r="R70" s="41" t="s">
        <v>1174</v>
      </c>
      <c r="S70" s="151"/>
      <c r="T70" s="49"/>
      <c r="U70" s="41"/>
      <c r="V70" s="41"/>
      <c r="W70" s="41"/>
      <c r="X70" s="41"/>
      <c r="Y70" s="41"/>
      <c r="Z70" s="41"/>
      <c r="AA70" s="41"/>
      <c r="AB70" s="41"/>
      <c r="AC70" s="41" t="s">
        <v>1180</v>
      </c>
      <c r="AD70" s="41"/>
      <c r="AE70" s="41"/>
      <c r="AF70" s="41"/>
      <c r="AG70" s="41"/>
      <c r="AH70" s="41"/>
      <c r="AI70" s="41"/>
    </row>
    <row r="71" spans="1:35" x14ac:dyDescent="0.4">
      <c r="A71" s="156"/>
      <c r="B71" s="156"/>
      <c r="C71" s="215"/>
      <c r="D71" s="208"/>
      <c r="E71" s="208"/>
      <c r="F71" s="208"/>
      <c r="G71" s="208"/>
      <c r="H71" s="208"/>
      <c r="I71" s="208"/>
      <c r="J71" s="209"/>
      <c r="K71" s="207"/>
      <c r="L71" s="207"/>
      <c r="M71" s="207"/>
      <c r="N71" s="41"/>
      <c r="O71" s="43"/>
      <c r="P71" s="42"/>
      <c r="Q71" s="33"/>
      <c r="R71" s="41"/>
      <c r="S71" s="151"/>
      <c r="T71" s="49"/>
      <c r="U71" s="41"/>
      <c r="V71" s="41"/>
      <c r="W71" s="41"/>
      <c r="X71" s="41"/>
      <c r="Y71" s="41"/>
      <c r="Z71" s="41"/>
      <c r="AA71" s="41"/>
      <c r="AB71" s="41"/>
      <c r="AC71" s="41" t="s">
        <v>1178</v>
      </c>
      <c r="AD71" s="41"/>
      <c r="AE71" s="41"/>
      <c r="AF71" s="41"/>
      <c r="AG71" s="41"/>
      <c r="AH71" s="41"/>
      <c r="AI71" s="41"/>
    </row>
    <row r="72" spans="1:35" x14ac:dyDescent="0.4">
      <c r="A72" s="156"/>
      <c r="B72" s="156"/>
      <c r="C72" s="215"/>
      <c r="D72" s="208"/>
      <c r="E72" s="208"/>
      <c r="F72" s="208"/>
      <c r="G72" s="208"/>
      <c r="H72" s="208"/>
      <c r="I72" s="208"/>
      <c r="J72" s="209"/>
      <c r="K72" s="207"/>
      <c r="L72" s="207"/>
      <c r="M72" s="207"/>
      <c r="N72" s="41"/>
      <c r="O72" s="43"/>
      <c r="P72" s="42"/>
      <c r="Q72" s="33"/>
      <c r="R72" s="41" t="s">
        <v>1173</v>
      </c>
      <c r="S72" s="151"/>
      <c r="T72" s="49"/>
      <c r="U72" s="41"/>
      <c r="V72" s="41"/>
      <c r="W72" s="41"/>
      <c r="X72" s="41"/>
      <c r="Y72" s="41"/>
      <c r="Z72" s="41"/>
      <c r="AA72" s="41"/>
      <c r="AB72" s="41"/>
      <c r="AC72" s="41" t="s">
        <v>1179</v>
      </c>
      <c r="AD72" s="41"/>
      <c r="AE72" s="41"/>
      <c r="AF72" s="41"/>
      <c r="AG72" s="41"/>
      <c r="AH72" s="41"/>
      <c r="AI72" s="41"/>
    </row>
    <row r="73" spans="1:35" x14ac:dyDescent="0.4">
      <c r="A73" s="156"/>
      <c r="B73" s="156"/>
      <c r="C73" s="215"/>
      <c r="D73" s="208"/>
      <c r="E73" s="208"/>
      <c r="F73" s="208"/>
      <c r="G73" s="208"/>
      <c r="H73" s="208"/>
      <c r="I73" s="208"/>
      <c r="J73" s="209"/>
      <c r="K73" s="207"/>
      <c r="L73" s="207"/>
      <c r="M73" s="207"/>
      <c r="N73" s="41"/>
      <c r="O73" s="48"/>
      <c r="P73" s="49"/>
      <c r="Q73" s="33" t="s">
        <v>1172</v>
      </c>
      <c r="R73" s="23" t="s">
        <v>973</v>
      </c>
      <c r="S73" s="49"/>
      <c r="T73" s="49"/>
      <c r="U73" s="41"/>
      <c r="V73" s="41"/>
      <c r="W73" s="41"/>
      <c r="X73" s="41"/>
      <c r="Y73" s="41"/>
      <c r="Z73" s="41"/>
      <c r="AA73" s="41"/>
      <c r="AB73" s="41"/>
      <c r="AC73" s="41"/>
      <c r="AD73" s="41"/>
      <c r="AE73" s="41"/>
      <c r="AF73" s="41"/>
      <c r="AG73" s="41"/>
      <c r="AH73" s="41"/>
      <c r="AI73" s="41"/>
    </row>
    <row r="74" spans="1:35" x14ac:dyDescent="0.4">
      <c r="A74" s="156"/>
      <c r="B74" s="156"/>
      <c r="C74" s="215"/>
      <c r="D74" s="208"/>
      <c r="E74" s="208"/>
      <c r="F74" s="208"/>
      <c r="G74" s="208"/>
      <c r="H74" s="208"/>
      <c r="I74" s="208"/>
      <c r="J74" s="209"/>
      <c r="K74" s="207"/>
      <c r="L74" s="207"/>
      <c r="M74" s="207"/>
      <c r="N74" s="41"/>
      <c r="O74" s="43"/>
      <c r="P74" s="42"/>
      <c r="Q74" s="41"/>
      <c r="R74" s="41" t="s">
        <v>1237</v>
      </c>
      <c r="S74" s="49"/>
      <c r="T74" s="49"/>
      <c r="U74" s="41"/>
      <c r="V74" s="41"/>
      <c r="W74" s="41"/>
      <c r="X74" s="41"/>
      <c r="Y74" s="41"/>
      <c r="Z74" s="41"/>
      <c r="AA74" s="41"/>
      <c r="AB74" s="41"/>
      <c r="AC74" s="41"/>
      <c r="AD74" s="41"/>
      <c r="AE74" s="41"/>
      <c r="AF74" s="41"/>
      <c r="AG74" s="41"/>
      <c r="AH74" s="41"/>
      <c r="AI74" s="41"/>
    </row>
    <row r="75" spans="1:35" x14ac:dyDescent="0.4">
      <c r="A75" s="156"/>
      <c r="B75" s="156"/>
      <c r="C75" s="215"/>
      <c r="D75" s="208"/>
      <c r="E75" s="208"/>
      <c r="F75" s="208"/>
      <c r="G75" s="208"/>
      <c r="H75" s="208"/>
      <c r="I75" s="208"/>
      <c r="J75" s="209"/>
      <c r="K75" s="207"/>
      <c r="L75" s="207"/>
      <c r="M75" s="207"/>
      <c r="N75" s="41"/>
      <c r="O75" s="43"/>
      <c r="P75" s="42"/>
      <c r="Q75" s="41"/>
      <c r="R75" s="41" t="s">
        <v>975</v>
      </c>
      <c r="S75" s="49"/>
      <c r="T75" s="49"/>
      <c r="U75" s="41"/>
      <c r="V75" s="41"/>
      <c r="W75" s="41"/>
      <c r="X75" s="41"/>
      <c r="Y75" s="41"/>
      <c r="Z75" s="41"/>
      <c r="AA75" s="41"/>
      <c r="AB75" s="41"/>
      <c r="AC75" s="41"/>
      <c r="AD75" s="41"/>
      <c r="AE75" s="41"/>
      <c r="AF75" s="41"/>
      <c r="AG75" s="41"/>
      <c r="AH75" s="41"/>
      <c r="AI75" s="41"/>
    </row>
    <row r="76" spans="1:35" x14ac:dyDescent="0.4">
      <c r="A76" s="156"/>
      <c r="B76" s="156"/>
      <c r="C76" s="215"/>
      <c r="D76" s="208"/>
      <c r="E76" s="208"/>
      <c r="F76" s="208"/>
      <c r="G76" s="208"/>
      <c r="H76" s="208"/>
      <c r="I76" s="208"/>
      <c r="J76" s="209"/>
      <c r="K76" s="207"/>
      <c r="L76" s="207"/>
      <c r="M76" s="207"/>
      <c r="N76" s="41"/>
      <c r="O76" s="43"/>
      <c r="P76" s="42"/>
      <c r="Q76" s="41"/>
      <c r="R76" s="41" t="s">
        <v>1227</v>
      </c>
      <c r="S76" s="49"/>
      <c r="T76" s="49"/>
      <c r="U76" s="41"/>
      <c r="V76" s="41"/>
      <c r="W76" s="41"/>
      <c r="X76" s="41"/>
      <c r="Y76" s="41"/>
      <c r="Z76" s="41"/>
      <c r="AA76" s="41"/>
      <c r="AB76" s="41"/>
      <c r="AC76" s="41"/>
      <c r="AD76" s="41"/>
      <c r="AE76" s="41"/>
      <c r="AF76" s="41"/>
      <c r="AG76" s="41"/>
      <c r="AH76" s="41"/>
      <c r="AI76" s="41"/>
    </row>
    <row r="77" spans="1:35" x14ac:dyDescent="0.4">
      <c r="A77" s="156"/>
      <c r="B77" s="156"/>
      <c r="C77" s="215"/>
      <c r="D77" s="208"/>
      <c r="E77" s="208"/>
      <c r="F77" s="208"/>
      <c r="G77" s="208"/>
      <c r="H77" s="208"/>
      <c r="I77" s="208"/>
      <c r="J77" s="209"/>
      <c r="K77" s="207"/>
      <c r="L77" s="207"/>
      <c r="M77" s="207"/>
      <c r="N77" s="41"/>
      <c r="O77" s="41"/>
      <c r="P77" s="42"/>
      <c r="Q77" s="41"/>
      <c r="R77" s="47" t="s">
        <v>974</v>
      </c>
      <c r="S77" s="49"/>
      <c r="T77" s="49"/>
      <c r="U77" s="41"/>
      <c r="V77" s="41"/>
      <c r="W77" s="41"/>
      <c r="X77" s="41"/>
      <c r="Y77" s="41"/>
      <c r="Z77" s="41"/>
      <c r="AA77" s="41"/>
      <c r="AB77" s="41"/>
      <c r="AC77" s="41"/>
      <c r="AD77" s="41"/>
      <c r="AE77" s="41"/>
      <c r="AF77" s="41"/>
      <c r="AG77" s="41"/>
      <c r="AH77" s="41"/>
      <c r="AI77" s="41"/>
    </row>
    <row r="78" spans="1:35" x14ac:dyDescent="0.4">
      <c r="A78" s="156"/>
      <c r="B78" s="156"/>
      <c r="C78" s="215"/>
      <c r="D78" s="208"/>
      <c r="E78" s="208"/>
      <c r="F78" s="208"/>
      <c r="G78" s="208"/>
      <c r="H78" s="208"/>
      <c r="I78" s="208"/>
      <c r="J78" s="209"/>
      <c r="K78" s="207"/>
      <c r="L78" s="207"/>
      <c r="M78" s="207"/>
      <c r="N78" s="41"/>
      <c r="O78" s="43"/>
      <c r="P78" s="42"/>
      <c r="Q78" s="41"/>
      <c r="R78" s="41" t="s">
        <v>1108</v>
      </c>
      <c r="S78" s="41"/>
      <c r="T78" s="41"/>
      <c r="U78" s="41"/>
      <c r="V78" s="41"/>
      <c r="W78" s="41"/>
      <c r="X78" s="41"/>
      <c r="Y78" s="41"/>
      <c r="Z78" s="41"/>
      <c r="AA78" s="41"/>
      <c r="AB78" s="41"/>
      <c r="AC78" s="41"/>
      <c r="AD78" s="41"/>
      <c r="AE78" s="41"/>
      <c r="AF78" s="41"/>
      <c r="AG78" s="41"/>
      <c r="AH78" s="41"/>
      <c r="AI78" s="41"/>
    </row>
    <row r="79" spans="1:35" x14ac:dyDescent="0.4">
      <c r="A79" s="156"/>
      <c r="B79" s="156"/>
      <c r="C79" s="215"/>
      <c r="D79" s="208"/>
      <c r="E79" s="208"/>
      <c r="F79" s="208"/>
      <c r="G79" s="208"/>
      <c r="H79" s="208"/>
      <c r="I79" s="208"/>
      <c r="J79" s="209"/>
      <c r="K79" s="207"/>
      <c r="L79" s="207"/>
      <c r="M79" s="207"/>
      <c r="N79" s="41"/>
      <c r="O79" s="43" t="s">
        <v>1317</v>
      </c>
      <c r="P79" s="42"/>
      <c r="Q79" s="41"/>
      <c r="R79" s="41"/>
      <c r="S79" s="41"/>
      <c r="T79" s="41"/>
      <c r="U79" s="41"/>
      <c r="V79" s="41"/>
      <c r="W79" s="41"/>
      <c r="X79" s="41"/>
      <c r="Y79" s="41"/>
      <c r="Z79" s="41"/>
      <c r="AA79" s="41"/>
      <c r="AB79" s="41"/>
      <c r="AC79" s="41"/>
      <c r="AD79" s="41"/>
      <c r="AE79" s="41"/>
      <c r="AF79" s="41"/>
      <c r="AG79" s="41"/>
      <c r="AH79" s="41"/>
      <c r="AI79" s="41"/>
    </row>
    <row r="80" spans="1:35" x14ac:dyDescent="0.4">
      <c r="A80" s="156"/>
      <c r="B80" s="156"/>
      <c r="C80" s="215"/>
      <c r="D80" s="208"/>
      <c r="E80" s="208"/>
      <c r="F80" s="208"/>
      <c r="G80" s="208"/>
      <c r="H80" s="208"/>
      <c r="I80" s="208"/>
      <c r="J80" s="209"/>
      <c r="K80" s="207"/>
      <c r="L80" s="207"/>
      <c r="M80" s="207"/>
      <c r="N80" s="41"/>
      <c r="O80" s="42" t="s">
        <v>1238</v>
      </c>
      <c r="P80" s="42"/>
      <c r="Q80" s="41"/>
      <c r="R80" s="41"/>
      <c r="S80" s="41"/>
      <c r="T80" s="41"/>
      <c r="U80" s="41"/>
      <c r="V80" s="41"/>
      <c r="W80" s="41"/>
      <c r="X80" s="41"/>
      <c r="Y80" s="41"/>
      <c r="Z80" s="41"/>
      <c r="AA80" s="41"/>
      <c r="AB80" s="41"/>
      <c r="AC80" s="41"/>
      <c r="AD80" s="41"/>
      <c r="AE80" s="41"/>
      <c r="AF80" s="41"/>
      <c r="AG80" s="41"/>
      <c r="AH80" s="41"/>
      <c r="AI80" s="41"/>
    </row>
    <row r="81" spans="1:35" x14ac:dyDescent="0.4">
      <c r="A81" s="160" t="s">
        <v>635</v>
      </c>
      <c r="B81" s="224" t="s">
        <v>656</v>
      </c>
      <c r="C81" s="193">
        <v>114</v>
      </c>
      <c r="D81" s="187">
        <v>1995</v>
      </c>
      <c r="E81" s="155" t="s">
        <v>1059</v>
      </c>
      <c r="F81" s="155">
        <v>0.2</v>
      </c>
      <c r="G81" s="155" t="s">
        <v>1058</v>
      </c>
      <c r="H81" s="208"/>
      <c r="I81" s="208"/>
      <c r="J81" s="209"/>
      <c r="K81" s="207"/>
      <c r="L81" s="207"/>
      <c r="M81" s="207"/>
      <c r="N81" s="41"/>
      <c r="O81" s="43" t="s">
        <v>163</v>
      </c>
      <c r="P81" s="42"/>
      <c r="Q81" s="33"/>
      <c r="R81" s="41" t="s">
        <v>1051</v>
      </c>
      <c r="S81" s="49"/>
      <c r="T81" s="151" t="s">
        <v>1053</v>
      </c>
      <c r="U81" s="41"/>
      <c r="V81" s="41"/>
      <c r="W81" s="41"/>
      <c r="X81" s="41"/>
      <c r="Y81" s="41"/>
      <c r="Z81" s="41"/>
      <c r="AA81" s="41"/>
      <c r="AB81" s="41"/>
      <c r="AC81" s="41"/>
      <c r="AD81" s="41"/>
      <c r="AE81" s="41"/>
      <c r="AF81" s="41"/>
      <c r="AG81" s="41"/>
      <c r="AH81" s="41"/>
      <c r="AI81" s="41"/>
    </row>
    <row r="82" spans="1:35" x14ac:dyDescent="0.4">
      <c r="A82" s="208"/>
      <c r="B82" s="208"/>
      <c r="C82" s="208"/>
      <c r="D82" s="208"/>
      <c r="E82" s="208"/>
      <c r="F82" s="208"/>
      <c r="G82" s="208"/>
      <c r="H82" s="208"/>
      <c r="I82" s="208"/>
      <c r="J82" s="209"/>
      <c r="K82" s="207"/>
      <c r="L82" s="207"/>
      <c r="M82" s="207"/>
      <c r="N82" s="41"/>
      <c r="O82" s="43"/>
      <c r="P82" s="41"/>
      <c r="Q82" s="33"/>
      <c r="R82" s="41" t="s">
        <v>1052</v>
      </c>
      <c r="S82" s="49"/>
      <c r="T82" s="49" t="s">
        <v>1056</v>
      </c>
      <c r="U82" s="41"/>
      <c r="V82" s="41"/>
      <c r="W82" s="41"/>
      <c r="X82" s="41"/>
      <c r="Y82" s="41"/>
      <c r="Z82" s="41"/>
      <c r="AA82" s="41"/>
      <c r="AB82" s="41"/>
      <c r="AC82" s="41"/>
      <c r="AD82" s="41"/>
      <c r="AE82" s="41"/>
      <c r="AF82" s="41"/>
      <c r="AG82" s="41"/>
      <c r="AH82" s="41"/>
      <c r="AI82" s="41"/>
    </row>
    <row r="83" spans="1:35" x14ac:dyDescent="0.4">
      <c r="A83" s="208"/>
      <c r="B83" s="208"/>
      <c r="C83" s="208"/>
      <c r="D83" s="208"/>
      <c r="E83" s="208"/>
      <c r="F83" s="208"/>
      <c r="G83" s="208"/>
      <c r="H83" s="208"/>
      <c r="I83" s="208"/>
      <c r="J83" s="209"/>
      <c r="K83" s="207"/>
      <c r="L83" s="207"/>
      <c r="M83" s="207"/>
      <c r="N83" s="41"/>
      <c r="O83" s="43"/>
      <c r="P83" s="42"/>
      <c r="Q83" s="33"/>
      <c r="R83" s="41" t="s">
        <v>167</v>
      </c>
      <c r="S83" s="49"/>
      <c r="T83" s="49"/>
      <c r="U83" s="41"/>
      <c r="V83" s="41"/>
      <c r="W83" s="41"/>
      <c r="X83" s="41"/>
      <c r="Y83" s="41"/>
      <c r="Z83" s="41"/>
      <c r="AA83" s="41"/>
      <c r="AB83" s="41"/>
      <c r="AC83" s="41"/>
      <c r="AD83" s="41"/>
      <c r="AE83" s="41"/>
      <c r="AF83" s="41"/>
      <c r="AG83" s="41"/>
      <c r="AH83" s="41"/>
      <c r="AI83" s="41"/>
    </row>
    <row r="84" spans="1:35" x14ac:dyDescent="0.4">
      <c r="A84" s="208"/>
      <c r="B84" s="208"/>
      <c r="C84" s="208"/>
      <c r="D84" s="208"/>
      <c r="E84" s="208"/>
      <c r="F84" s="208"/>
      <c r="G84" s="208"/>
      <c r="H84" s="208"/>
      <c r="I84" s="208"/>
      <c r="J84" s="209"/>
      <c r="K84" s="207"/>
      <c r="L84" s="207"/>
      <c r="M84" s="207"/>
      <c r="N84" s="41"/>
      <c r="O84" s="43"/>
      <c r="P84" s="42"/>
      <c r="Q84" s="33"/>
      <c r="R84" s="41" t="s">
        <v>168</v>
      </c>
      <c r="S84" s="151" t="s">
        <v>562</v>
      </c>
      <c r="T84" s="49"/>
      <c r="U84" s="41"/>
      <c r="V84" s="41"/>
      <c r="W84" s="41"/>
      <c r="X84" s="41"/>
      <c r="Y84" s="41"/>
      <c r="Z84" s="41"/>
      <c r="AA84" s="41"/>
      <c r="AB84" s="41"/>
      <c r="AC84" s="41"/>
      <c r="AD84" s="41"/>
      <c r="AE84" s="41"/>
      <c r="AF84" s="41"/>
      <c r="AG84" s="41"/>
      <c r="AH84" s="41"/>
      <c r="AI84" s="41"/>
    </row>
    <row r="85" spans="1:35" x14ac:dyDescent="0.4">
      <c r="A85" s="208"/>
      <c r="B85" s="208"/>
      <c r="C85" s="208"/>
      <c r="D85" s="208"/>
      <c r="E85" s="208"/>
      <c r="F85" s="208"/>
      <c r="G85" s="208"/>
      <c r="H85" s="208"/>
      <c r="I85" s="208"/>
      <c r="J85" s="209"/>
      <c r="K85" s="207"/>
      <c r="L85" s="207"/>
      <c r="M85" s="207"/>
      <c r="N85" s="41"/>
      <c r="O85" s="42" t="s">
        <v>1239</v>
      </c>
      <c r="P85" s="42"/>
      <c r="Q85" s="41"/>
      <c r="R85" s="41"/>
      <c r="S85" s="41"/>
      <c r="T85" s="41"/>
      <c r="U85" s="41"/>
      <c r="V85" s="41"/>
      <c r="W85" s="41"/>
      <c r="X85" s="41"/>
      <c r="Y85" s="41"/>
      <c r="Z85" s="41"/>
      <c r="AA85" s="41"/>
      <c r="AB85" s="41"/>
      <c r="AC85" s="41"/>
      <c r="AD85" s="41"/>
      <c r="AE85" s="41"/>
      <c r="AF85" s="41"/>
      <c r="AG85" s="41"/>
      <c r="AH85" s="41"/>
      <c r="AI85" s="41"/>
    </row>
    <row r="86" spans="1:35" x14ac:dyDescent="0.4">
      <c r="A86" s="160" t="s">
        <v>635</v>
      </c>
      <c r="B86" s="224" t="s">
        <v>1050</v>
      </c>
      <c r="C86" s="193">
        <v>321</v>
      </c>
      <c r="D86" s="187">
        <v>1994</v>
      </c>
      <c r="E86" s="187" t="s">
        <v>1055</v>
      </c>
      <c r="F86" s="155">
        <v>7.4999999999999997E-2</v>
      </c>
      <c r="G86" s="187" t="s">
        <v>162</v>
      </c>
      <c r="H86" s="208"/>
      <c r="I86" s="208"/>
      <c r="J86" s="209"/>
      <c r="K86" s="207"/>
      <c r="L86" s="207"/>
      <c r="M86" s="207"/>
      <c r="N86" s="41"/>
      <c r="O86" s="43" t="s">
        <v>163</v>
      </c>
      <c r="P86" s="42"/>
      <c r="Q86" s="33"/>
      <c r="R86" s="41" t="s">
        <v>1051</v>
      </c>
      <c r="S86" s="49"/>
      <c r="T86" s="41"/>
      <c r="U86" s="41"/>
      <c r="V86" s="41"/>
      <c r="W86" s="41"/>
      <c r="X86" s="41"/>
      <c r="Y86" s="41"/>
      <c r="Z86" s="41"/>
      <c r="AA86" s="41"/>
      <c r="AB86" s="41"/>
      <c r="AC86" s="41"/>
      <c r="AD86" s="41"/>
      <c r="AE86" s="41"/>
      <c r="AF86" s="41"/>
      <c r="AG86" s="41"/>
      <c r="AH86" s="41"/>
      <c r="AI86" s="41"/>
    </row>
    <row r="87" spans="1:35" x14ac:dyDescent="0.4">
      <c r="A87" s="208"/>
      <c r="B87" s="208"/>
      <c r="C87" s="208"/>
      <c r="D87" s="208"/>
      <c r="E87" s="208"/>
      <c r="F87" s="208"/>
      <c r="G87" s="208"/>
      <c r="H87" s="208"/>
      <c r="I87" s="208"/>
      <c r="J87" s="209"/>
      <c r="K87" s="207"/>
      <c r="L87" s="207"/>
      <c r="M87" s="207"/>
      <c r="N87" s="41"/>
      <c r="O87" s="43"/>
      <c r="P87" s="41"/>
      <c r="Q87" s="33"/>
      <c r="R87" s="41" t="s">
        <v>1052</v>
      </c>
      <c r="S87" s="49"/>
      <c r="T87" s="49" t="s">
        <v>1057</v>
      </c>
      <c r="U87" s="41"/>
      <c r="V87" s="41"/>
      <c r="W87" s="41"/>
      <c r="X87" s="41"/>
      <c r="Y87" s="41"/>
      <c r="Z87" s="41"/>
      <c r="AA87" s="41"/>
      <c r="AB87" s="41"/>
      <c r="AC87" s="41"/>
      <c r="AD87" s="41"/>
      <c r="AE87" s="41"/>
      <c r="AF87" s="41"/>
      <c r="AG87" s="41"/>
      <c r="AH87" s="41"/>
      <c r="AI87" s="41"/>
    </row>
    <row r="88" spans="1:35" x14ac:dyDescent="0.4">
      <c r="A88" s="208"/>
      <c r="B88" s="208"/>
      <c r="C88" s="208"/>
      <c r="D88" s="208"/>
      <c r="E88" s="208"/>
      <c r="F88" s="208"/>
      <c r="G88" s="208"/>
      <c r="H88" s="208"/>
      <c r="I88" s="208"/>
      <c r="J88" s="209"/>
      <c r="K88" s="207"/>
      <c r="L88" s="207"/>
      <c r="M88" s="207"/>
      <c r="N88" s="41"/>
      <c r="O88" s="43"/>
      <c r="P88" s="42"/>
      <c r="Q88" s="33"/>
      <c r="R88" s="41" t="s">
        <v>167</v>
      </c>
      <c r="S88" s="49"/>
      <c r="T88" s="41"/>
      <c r="U88" s="41"/>
      <c r="V88" s="41"/>
      <c r="W88" s="41"/>
      <c r="X88" s="41"/>
      <c r="Y88" s="41"/>
      <c r="Z88" s="41"/>
      <c r="AA88" s="41"/>
      <c r="AB88" s="41"/>
      <c r="AC88" s="41"/>
      <c r="AD88" s="41"/>
      <c r="AE88" s="41"/>
      <c r="AF88" s="41"/>
      <c r="AG88" s="41"/>
      <c r="AH88" s="41"/>
      <c r="AI88" s="41"/>
    </row>
    <row r="89" spans="1:35" x14ac:dyDescent="0.4">
      <c r="A89" s="208"/>
      <c r="B89" s="208"/>
      <c r="C89" s="208"/>
      <c r="D89" s="208"/>
      <c r="E89" s="208"/>
      <c r="F89" s="208"/>
      <c r="G89" s="208"/>
      <c r="H89" s="208"/>
      <c r="I89" s="208"/>
      <c r="J89" s="209"/>
      <c r="K89" s="207"/>
      <c r="L89" s="207"/>
      <c r="M89" s="207"/>
      <c r="N89" s="41"/>
      <c r="O89" s="43"/>
      <c r="P89" s="42"/>
      <c r="Q89" s="33"/>
      <c r="R89" s="41" t="s">
        <v>168</v>
      </c>
      <c r="S89" s="151" t="s">
        <v>562</v>
      </c>
      <c r="T89" s="41"/>
      <c r="U89" s="41"/>
      <c r="V89" s="41"/>
      <c r="W89" s="41"/>
      <c r="X89" s="41"/>
      <c r="Y89" s="41"/>
      <c r="Z89" s="41"/>
      <c r="AA89" s="41"/>
      <c r="AB89" s="41"/>
      <c r="AC89" s="41"/>
      <c r="AD89" s="41"/>
      <c r="AE89" s="41"/>
      <c r="AF89" s="41"/>
      <c r="AG89" s="41"/>
      <c r="AH89" s="41"/>
      <c r="AI89" s="41"/>
    </row>
    <row r="90" spans="1:35" x14ac:dyDescent="0.4">
      <c r="A90" s="208"/>
      <c r="B90" s="208"/>
      <c r="C90" s="208"/>
      <c r="D90" s="208"/>
      <c r="E90" s="208"/>
      <c r="F90" s="208"/>
      <c r="G90" s="208"/>
      <c r="H90" s="208"/>
      <c r="I90" s="208"/>
      <c r="J90" s="209"/>
      <c r="K90" s="207"/>
      <c r="L90" s="207"/>
      <c r="M90" s="207"/>
      <c r="N90" s="41"/>
      <c r="O90" s="43" t="s">
        <v>1321</v>
      </c>
      <c r="P90" s="42"/>
      <c r="Q90" s="41"/>
      <c r="R90" s="41"/>
      <c r="S90" s="41"/>
      <c r="T90" s="41"/>
      <c r="U90" s="41"/>
      <c r="V90" s="41"/>
      <c r="W90" s="41"/>
      <c r="X90" s="41"/>
      <c r="Y90" s="41"/>
      <c r="Z90" s="41"/>
      <c r="AA90" s="41"/>
      <c r="AB90" s="41"/>
      <c r="AC90" s="41"/>
      <c r="AD90" s="41"/>
      <c r="AE90" s="41"/>
      <c r="AF90" s="41"/>
      <c r="AG90" s="41"/>
      <c r="AH90" s="41"/>
      <c r="AI90" s="41"/>
    </row>
    <row r="91" spans="1:35" x14ac:dyDescent="0.4">
      <c r="A91" s="156"/>
      <c r="B91" s="156"/>
      <c r="C91" s="215"/>
      <c r="D91" s="208"/>
      <c r="E91" s="208"/>
      <c r="F91" s="208"/>
      <c r="G91" s="208"/>
      <c r="H91" s="208"/>
      <c r="I91" s="208"/>
      <c r="J91" s="209"/>
      <c r="K91" s="207"/>
      <c r="L91" s="207"/>
      <c r="M91" s="207"/>
      <c r="N91" s="41"/>
      <c r="O91" s="43" t="s">
        <v>1320</v>
      </c>
      <c r="P91" s="42"/>
      <c r="Q91" s="41"/>
      <c r="R91" s="41"/>
      <c r="S91" s="41"/>
      <c r="T91" s="41"/>
      <c r="U91" s="41"/>
      <c r="V91" s="41"/>
      <c r="W91" s="41"/>
      <c r="X91" s="41"/>
      <c r="Y91" s="41"/>
      <c r="Z91" s="41"/>
      <c r="AA91" s="41"/>
      <c r="AB91" s="41"/>
      <c r="AC91" s="41"/>
      <c r="AD91" s="41"/>
      <c r="AE91" s="41"/>
      <c r="AF91" s="41"/>
      <c r="AG91" s="41"/>
      <c r="AH91" s="41"/>
      <c r="AI91" s="41"/>
    </row>
    <row r="92" spans="1:35" x14ac:dyDescent="0.4">
      <c r="A92" s="156"/>
      <c r="B92" s="156"/>
      <c r="C92" s="215"/>
      <c r="D92" s="208"/>
      <c r="E92" s="208"/>
      <c r="F92" s="208"/>
      <c r="G92" s="208"/>
      <c r="H92" s="208"/>
      <c r="I92" s="208"/>
      <c r="J92" s="209"/>
      <c r="K92" s="207"/>
      <c r="L92" s="207"/>
      <c r="M92" s="207"/>
      <c r="N92" s="41"/>
      <c r="O92" s="43"/>
      <c r="P92" s="42"/>
      <c r="Q92" s="41"/>
      <c r="R92" s="41"/>
      <c r="S92" s="41"/>
      <c r="T92" s="41"/>
      <c r="U92" s="41"/>
      <c r="V92" s="41"/>
      <c r="W92" s="41"/>
      <c r="X92" s="41"/>
      <c r="Y92" s="41"/>
      <c r="Z92" s="41"/>
      <c r="AA92" s="41"/>
      <c r="AB92" s="41"/>
      <c r="AC92" s="41"/>
      <c r="AD92" s="41"/>
      <c r="AE92" s="41"/>
      <c r="AF92" s="41"/>
      <c r="AG92" s="41"/>
      <c r="AH92" s="41"/>
      <c r="AI92" s="41"/>
    </row>
    <row r="93" spans="1:35" x14ac:dyDescent="0.4">
      <c r="A93" s="156"/>
      <c r="B93" s="156"/>
      <c r="C93" s="210"/>
      <c r="D93" s="216"/>
      <c r="E93" s="216"/>
      <c r="F93" s="216"/>
      <c r="G93" s="216"/>
      <c r="H93" s="216"/>
      <c r="I93" s="208"/>
      <c r="J93" s="209"/>
      <c r="K93" s="207"/>
      <c r="L93" s="207"/>
      <c r="M93" s="207"/>
      <c r="N93" s="41"/>
      <c r="O93" s="46" t="s">
        <v>1240</v>
      </c>
      <c r="P93" s="46"/>
      <c r="Q93" s="33"/>
      <c r="R93" s="41"/>
      <c r="S93" s="41"/>
      <c r="T93" s="41"/>
      <c r="U93" s="41"/>
      <c r="V93" s="41"/>
      <c r="W93" s="41"/>
      <c r="X93" s="41"/>
      <c r="Y93" s="41"/>
      <c r="Z93" s="41"/>
      <c r="AA93" s="41"/>
      <c r="AB93" s="41"/>
      <c r="AC93" s="41"/>
      <c r="AD93" s="41"/>
      <c r="AE93" s="41"/>
      <c r="AF93" s="41"/>
      <c r="AG93" s="41"/>
      <c r="AH93" s="41"/>
      <c r="AI93" s="41"/>
    </row>
    <row r="94" spans="1:35" x14ac:dyDescent="0.4">
      <c r="A94" s="160" t="s">
        <v>635</v>
      </c>
      <c r="B94" s="224" t="s">
        <v>654</v>
      </c>
      <c r="C94" s="189">
        <v>270</v>
      </c>
      <c r="D94" s="194">
        <v>1994</v>
      </c>
      <c r="E94" s="194" t="s">
        <v>169</v>
      </c>
      <c r="F94" s="194">
        <v>12</v>
      </c>
      <c r="G94" t="s">
        <v>971</v>
      </c>
      <c r="H94" s="194">
        <v>1</v>
      </c>
      <c r="I94" s="194">
        <v>2</v>
      </c>
      <c r="J94" s="209"/>
      <c r="K94" s="207"/>
      <c r="L94" s="207"/>
      <c r="M94" s="207"/>
      <c r="N94" s="41"/>
      <c r="O94" s="43" t="s">
        <v>1161</v>
      </c>
      <c r="Q94" s="41" t="s">
        <v>1020</v>
      </c>
    </row>
    <row r="95" spans="1:35" x14ac:dyDescent="0.4">
      <c r="A95" s="160" t="s">
        <v>635</v>
      </c>
      <c r="B95" s="224" t="s">
        <v>654</v>
      </c>
      <c r="C95" s="189">
        <v>300</v>
      </c>
      <c r="D95" s="194">
        <v>1994</v>
      </c>
      <c r="E95" s="194" t="s">
        <v>170</v>
      </c>
      <c r="F95" s="194">
        <v>6</v>
      </c>
      <c r="G95" s="187" t="s">
        <v>982</v>
      </c>
      <c r="H95" s="194">
        <v>0.7</v>
      </c>
      <c r="I95" s="194">
        <v>2</v>
      </c>
      <c r="J95" s="209"/>
      <c r="K95" s="207"/>
      <c r="L95" s="207"/>
      <c r="M95" s="207"/>
      <c r="N95" s="41"/>
      <c r="O95" s="33"/>
      <c r="P95" s="46"/>
      <c r="Q95" s="43" t="s">
        <v>1526</v>
      </c>
    </row>
    <row r="96" spans="1:35" x14ac:dyDescent="0.4">
      <c r="A96" s="160"/>
      <c r="B96" s="156"/>
      <c r="C96" s="156"/>
      <c r="D96" s="156"/>
      <c r="E96" s="156"/>
      <c r="F96" s="156"/>
      <c r="G96" s="156"/>
      <c r="H96" s="156"/>
      <c r="I96" s="208"/>
      <c r="J96" s="209"/>
      <c r="K96" s="207"/>
      <c r="L96" s="207"/>
      <c r="M96" s="207"/>
      <c r="N96" s="41"/>
      <c r="O96" s="33"/>
      <c r="P96" s="46"/>
      <c r="Q96" s="41" t="s">
        <v>871</v>
      </c>
    </row>
    <row r="97" spans="1:20" x14ac:dyDescent="0.4">
      <c r="A97" s="160"/>
      <c r="B97" s="156"/>
      <c r="C97" s="156"/>
      <c r="D97" s="156"/>
      <c r="E97" s="156"/>
      <c r="F97" s="156"/>
      <c r="G97" s="209"/>
      <c r="H97" s="209"/>
      <c r="I97" s="208"/>
      <c r="J97" s="209"/>
      <c r="K97" s="207"/>
      <c r="L97" s="207"/>
      <c r="M97" s="207"/>
      <c r="N97" s="41"/>
      <c r="O97" s="33"/>
      <c r="P97" s="46"/>
      <c r="Q97" s="43" t="s">
        <v>1254</v>
      </c>
    </row>
    <row r="98" spans="1:20" x14ac:dyDescent="0.4">
      <c r="A98" s="156"/>
      <c r="B98" s="156"/>
      <c r="C98" s="215"/>
      <c r="D98" s="208"/>
      <c r="E98" s="208"/>
      <c r="F98" s="208"/>
      <c r="G98" s="208"/>
      <c r="H98" s="208"/>
      <c r="I98" s="208"/>
      <c r="J98" s="209"/>
      <c r="K98" s="207"/>
      <c r="L98" s="207"/>
      <c r="M98" s="207"/>
      <c r="N98" s="41"/>
      <c r="Q98" s="41" t="s">
        <v>1255</v>
      </c>
      <c r="R98" s="43"/>
    </row>
    <row r="99" spans="1:20" x14ac:dyDescent="0.4">
      <c r="A99" s="156"/>
      <c r="B99" s="156"/>
      <c r="C99" s="215"/>
      <c r="D99" s="208"/>
      <c r="E99" s="208"/>
      <c r="F99" s="208"/>
      <c r="G99" s="208"/>
      <c r="H99" s="208"/>
      <c r="I99" s="208"/>
      <c r="J99" s="209"/>
      <c r="K99" s="207"/>
      <c r="L99" s="207"/>
      <c r="M99" s="207"/>
      <c r="N99" s="41"/>
      <c r="O99" s="33"/>
      <c r="P99" s="46"/>
      <c r="Q99" s="43" t="s">
        <v>1167</v>
      </c>
      <c r="R99" s="43"/>
    </row>
    <row r="100" spans="1:20" x14ac:dyDescent="0.4">
      <c r="A100" s="156"/>
      <c r="B100" s="156"/>
      <c r="C100" s="211"/>
      <c r="D100" s="208"/>
      <c r="E100" s="208"/>
      <c r="F100" s="208"/>
      <c r="G100" s="208"/>
      <c r="H100" s="208"/>
      <c r="I100" s="208"/>
      <c r="J100" s="209"/>
      <c r="K100" s="207"/>
      <c r="L100" s="207"/>
      <c r="M100" s="207"/>
      <c r="N100" s="41"/>
      <c r="O100" s="33"/>
      <c r="P100" s="46"/>
      <c r="Q100" s="41" t="s">
        <v>1245</v>
      </c>
      <c r="R100" s="43"/>
    </row>
    <row r="101" spans="1:20" x14ac:dyDescent="0.4">
      <c r="A101" s="156"/>
      <c r="B101" s="156"/>
      <c r="C101" s="211"/>
      <c r="D101" s="208"/>
      <c r="E101" s="208"/>
      <c r="F101" s="208"/>
      <c r="G101" s="208"/>
      <c r="H101" s="208"/>
      <c r="I101" s="208"/>
      <c r="J101" s="209"/>
      <c r="K101" s="207"/>
      <c r="L101" s="207"/>
      <c r="M101" s="207"/>
      <c r="N101" s="41"/>
      <c r="O101" s="33" t="s">
        <v>1318</v>
      </c>
      <c r="P101" s="46"/>
      <c r="Q101" s="41"/>
      <c r="R101" s="43"/>
    </row>
    <row r="102" spans="1:20" x14ac:dyDescent="0.4">
      <c r="A102" s="160" t="s">
        <v>635</v>
      </c>
      <c r="B102" s="224" t="s">
        <v>1234</v>
      </c>
      <c r="C102" s="189">
        <v>300</v>
      </c>
      <c r="D102" s="194">
        <v>1994</v>
      </c>
      <c r="E102" s="208"/>
      <c r="F102" s="208"/>
      <c r="G102" s="208"/>
      <c r="H102" s="208"/>
      <c r="I102" s="208"/>
      <c r="J102" s="209"/>
      <c r="K102" s="207"/>
      <c r="L102" s="207"/>
      <c r="M102" s="207"/>
      <c r="N102" s="41"/>
      <c r="O102" s="33" t="s">
        <v>1241</v>
      </c>
      <c r="P102" s="46"/>
      <c r="Q102" s="41" t="s">
        <v>1021</v>
      </c>
      <c r="R102" s="43"/>
    </row>
    <row r="103" spans="1:20" x14ac:dyDescent="0.4">
      <c r="A103" s="156"/>
      <c r="B103" s="156"/>
      <c r="C103" s="214"/>
      <c r="D103" s="208"/>
      <c r="E103" s="208"/>
      <c r="F103" s="208"/>
      <c r="G103" s="208"/>
      <c r="H103" s="208"/>
      <c r="I103" s="208"/>
      <c r="J103" s="209"/>
      <c r="K103" s="207"/>
      <c r="L103" s="207"/>
      <c r="M103" s="207"/>
      <c r="N103" s="41"/>
      <c r="O103" s="33"/>
      <c r="P103" s="46"/>
      <c r="Q103" s="41" t="s">
        <v>1235</v>
      </c>
      <c r="R103" s="43"/>
    </row>
    <row r="104" spans="1:20" x14ac:dyDescent="0.4">
      <c r="A104" s="156"/>
      <c r="B104" s="156"/>
      <c r="C104" s="214"/>
      <c r="D104" s="208"/>
      <c r="E104" s="208"/>
      <c r="F104" s="208"/>
      <c r="G104" s="208"/>
      <c r="H104" s="208"/>
      <c r="I104" s="208"/>
      <c r="J104" s="209"/>
      <c r="K104" s="207"/>
      <c r="L104" s="207"/>
      <c r="M104" s="207"/>
      <c r="N104" s="41"/>
      <c r="O104" s="33"/>
      <c r="P104" s="46"/>
      <c r="Q104" s="41"/>
      <c r="R104" s="43"/>
    </row>
    <row r="105" spans="1:20" x14ac:dyDescent="0.4">
      <c r="A105" s="156"/>
      <c r="B105" s="156"/>
      <c r="C105" s="214"/>
      <c r="D105" s="208"/>
      <c r="E105" s="208"/>
      <c r="F105" s="208"/>
      <c r="G105" s="208"/>
      <c r="H105" s="208"/>
      <c r="I105" s="208"/>
      <c r="J105" s="209"/>
      <c r="K105" s="207"/>
      <c r="L105" s="207"/>
      <c r="M105" s="207"/>
      <c r="N105" s="41"/>
      <c r="O105" s="33"/>
      <c r="P105" s="46"/>
      <c r="Q105" s="41"/>
      <c r="R105" s="43"/>
    </row>
    <row r="106" spans="1:20" x14ac:dyDescent="0.4">
      <c r="A106" s="156"/>
      <c r="B106" s="156"/>
      <c r="C106" s="208"/>
      <c r="D106" s="208"/>
      <c r="E106" s="208"/>
      <c r="F106" s="208"/>
      <c r="G106" s="208"/>
      <c r="H106" s="208"/>
      <c r="I106" s="208"/>
      <c r="J106" s="209"/>
      <c r="K106" s="207"/>
      <c r="L106" s="207"/>
      <c r="M106" s="207"/>
      <c r="N106" s="41"/>
      <c r="O106" s="33" t="s">
        <v>1242</v>
      </c>
      <c r="P106" s="46"/>
      <c r="Q106" s="41" t="s">
        <v>1021</v>
      </c>
    </row>
    <row r="107" spans="1:20" x14ac:dyDescent="0.4">
      <c r="A107" s="156"/>
      <c r="B107" s="156"/>
      <c r="C107" s="208"/>
      <c r="D107" s="208"/>
      <c r="E107" s="208"/>
      <c r="F107" s="208"/>
      <c r="G107" s="208"/>
      <c r="H107" s="208"/>
      <c r="I107" s="208"/>
      <c r="J107" s="209"/>
      <c r="K107" s="207"/>
      <c r="L107" s="207"/>
      <c r="M107" s="207"/>
      <c r="N107" s="41"/>
      <c r="P107" s="42"/>
      <c r="Q107" s="41" t="s">
        <v>171</v>
      </c>
      <c r="S107" t="s">
        <v>1233</v>
      </c>
    </row>
    <row r="108" spans="1:20" x14ac:dyDescent="0.4">
      <c r="A108" s="156"/>
      <c r="B108" s="156"/>
      <c r="C108" s="208"/>
      <c r="D108" s="208"/>
      <c r="E108" s="208"/>
      <c r="F108" s="208"/>
      <c r="G108" s="208"/>
      <c r="H108" s="208"/>
      <c r="I108" s="208"/>
      <c r="J108" s="209"/>
      <c r="K108" s="207"/>
      <c r="L108" s="207"/>
      <c r="M108" s="207"/>
      <c r="N108" s="41"/>
      <c r="O108" s="43"/>
      <c r="P108" s="42"/>
      <c r="Q108" s="41" t="s">
        <v>172</v>
      </c>
      <c r="T108" s="3" t="s">
        <v>1163</v>
      </c>
    </row>
    <row r="109" spans="1:20" x14ac:dyDescent="0.4">
      <c r="A109" s="156"/>
      <c r="B109" s="156"/>
      <c r="C109" s="215"/>
      <c r="D109" s="208"/>
      <c r="E109" s="208"/>
      <c r="F109" s="208"/>
      <c r="G109" s="208"/>
      <c r="H109" s="208"/>
      <c r="I109" s="208"/>
      <c r="J109" s="209"/>
      <c r="K109" s="207"/>
      <c r="L109" s="207"/>
      <c r="M109" s="207"/>
      <c r="N109" s="41"/>
      <c r="O109" s="43"/>
      <c r="P109" s="42"/>
      <c r="Q109" s="41" t="s">
        <v>173</v>
      </c>
      <c r="T109" s="3" t="s">
        <v>1164</v>
      </c>
    </row>
    <row r="110" spans="1:20" x14ac:dyDescent="0.4">
      <c r="A110" s="156"/>
      <c r="B110" s="156"/>
      <c r="C110" s="211"/>
      <c r="D110" s="212"/>
      <c r="E110" s="212"/>
      <c r="F110" s="212"/>
      <c r="G110" s="208"/>
      <c r="H110" s="208"/>
      <c r="I110" s="208"/>
      <c r="J110" s="209"/>
      <c r="K110" s="207"/>
      <c r="L110" s="207"/>
      <c r="M110" s="207"/>
      <c r="N110" s="41"/>
      <c r="O110" s="33"/>
    </row>
    <row r="111" spans="1:20" x14ac:dyDescent="0.4">
      <c r="A111" s="160" t="s">
        <v>635</v>
      </c>
      <c r="B111" s="224" t="s">
        <v>657</v>
      </c>
      <c r="C111" s="190">
        <v>47</v>
      </c>
      <c r="D111" s="191">
        <v>1995</v>
      </c>
      <c r="E111" s="191">
        <v>75</v>
      </c>
      <c r="F111" s="191">
        <v>50</v>
      </c>
      <c r="G111" s="208"/>
      <c r="H111" s="208"/>
      <c r="I111" s="208"/>
      <c r="J111" s="209"/>
      <c r="K111" s="207"/>
      <c r="L111" s="207"/>
      <c r="M111" s="207"/>
      <c r="N111" s="41"/>
      <c r="O111" s="43" t="s">
        <v>1329</v>
      </c>
      <c r="P111" s="42"/>
      <c r="Q111" s="41" t="s">
        <v>1020</v>
      </c>
      <c r="S111" t="s">
        <v>1226</v>
      </c>
    </row>
    <row r="112" spans="1:20" x14ac:dyDescent="0.4">
      <c r="A112" s="160" t="s">
        <v>635</v>
      </c>
      <c r="B112" s="224" t="s">
        <v>657</v>
      </c>
      <c r="C112" s="190">
        <v>75</v>
      </c>
      <c r="D112" s="191">
        <v>1995</v>
      </c>
      <c r="E112" s="191">
        <v>75</v>
      </c>
      <c r="F112" s="191">
        <v>50</v>
      </c>
      <c r="G112" s="208"/>
      <c r="H112" s="208"/>
      <c r="I112" s="208"/>
      <c r="J112" s="209"/>
      <c r="K112" s="207"/>
      <c r="L112" s="207"/>
      <c r="M112" s="207"/>
      <c r="N112" s="41"/>
      <c r="O112" s="43"/>
      <c r="P112" s="42"/>
      <c r="Q112" s="41" t="s">
        <v>174</v>
      </c>
    </row>
    <row r="113" spans="1:35" x14ac:dyDescent="0.4">
      <c r="A113" s="156"/>
      <c r="B113" s="156"/>
      <c r="C113" s="206"/>
      <c r="D113" s="208"/>
      <c r="E113" s="208"/>
      <c r="F113" s="208"/>
      <c r="G113" s="208"/>
      <c r="H113" s="208"/>
      <c r="I113" s="208"/>
      <c r="J113" s="209"/>
      <c r="K113" s="207"/>
      <c r="L113" s="207"/>
      <c r="M113" s="207"/>
      <c r="N113" s="41"/>
      <c r="O113" s="43"/>
      <c r="P113" s="42"/>
      <c r="Q113" s="41" t="s">
        <v>175</v>
      </c>
    </row>
    <row r="114" spans="1:35" x14ac:dyDescent="0.4">
      <c r="A114" s="156"/>
      <c r="B114" s="156"/>
      <c r="C114" s="210"/>
      <c r="D114" s="216"/>
      <c r="E114" s="216"/>
      <c r="F114" s="216"/>
      <c r="G114" s="216"/>
      <c r="H114" s="216"/>
      <c r="I114" s="208"/>
      <c r="J114" s="209"/>
      <c r="K114" s="207"/>
      <c r="L114" s="207"/>
      <c r="M114" s="207"/>
      <c r="N114" s="41"/>
      <c r="O114" s="33"/>
      <c r="Q114" s="41" t="s">
        <v>1022</v>
      </c>
    </row>
    <row r="115" spans="1:35" x14ac:dyDescent="0.4">
      <c r="A115" s="160" t="s">
        <v>635</v>
      </c>
      <c r="B115" s="224" t="s">
        <v>658</v>
      </c>
      <c r="C115" s="189">
        <v>204</v>
      </c>
      <c r="D115" s="194">
        <v>1994</v>
      </c>
      <c r="E115" s="194" t="s">
        <v>1326</v>
      </c>
      <c r="F115" s="194">
        <v>43</v>
      </c>
      <c r="G115" s="155" t="s">
        <v>1221</v>
      </c>
      <c r="H115" s="155"/>
      <c r="I115" s="194">
        <v>7.5</v>
      </c>
      <c r="J115" s="194" t="s">
        <v>58</v>
      </c>
      <c r="K115" s="208"/>
      <c r="L115" s="207"/>
      <c r="M115" s="207"/>
      <c r="N115" s="41"/>
      <c r="O115" s="43" t="s">
        <v>1330</v>
      </c>
      <c r="P115" s="42"/>
      <c r="Q115" s="41" t="s">
        <v>1020</v>
      </c>
      <c r="S115" s="41"/>
      <c r="T115" s="41"/>
      <c r="U115" s="41"/>
      <c r="V115" s="41"/>
      <c r="W115" s="41"/>
      <c r="X115" s="41"/>
      <c r="Y115" s="41"/>
      <c r="Z115" s="41"/>
      <c r="AA115" s="41"/>
      <c r="AB115" s="41"/>
      <c r="AC115" s="41"/>
      <c r="AD115" s="41"/>
      <c r="AE115" s="41"/>
      <c r="AF115" s="41"/>
      <c r="AG115" s="41"/>
      <c r="AH115" s="41"/>
      <c r="AI115" s="41"/>
    </row>
    <row r="116" spans="1:35" x14ac:dyDescent="0.4">
      <c r="A116" s="160"/>
      <c r="B116" s="160"/>
      <c r="C116" s="160"/>
      <c r="D116" s="160"/>
      <c r="E116" s="160"/>
      <c r="F116" s="160"/>
      <c r="G116" s="160"/>
      <c r="H116" s="160"/>
      <c r="I116" s="160"/>
      <c r="J116" s="160"/>
      <c r="K116" s="160"/>
      <c r="L116" s="207"/>
      <c r="M116" s="207"/>
      <c r="N116" s="41"/>
      <c r="O116" s="43"/>
      <c r="P116" s="364" t="s">
        <v>1324</v>
      </c>
      <c r="Q116" s="365" t="s">
        <v>1328</v>
      </c>
      <c r="S116" s="41"/>
      <c r="T116" s="41"/>
      <c r="U116" s="41"/>
      <c r="V116" s="41"/>
      <c r="W116" s="41"/>
      <c r="X116" s="41"/>
      <c r="Y116" s="41"/>
      <c r="Z116" s="41"/>
      <c r="AA116" s="41"/>
      <c r="AB116" s="41"/>
      <c r="AC116" s="41"/>
      <c r="AD116" s="41"/>
      <c r="AE116" s="41"/>
      <c r="AF116" s="41"/>
      <c r="AG116" s="41"/>
      <c r="AH116" s="41"/>
      <c r="AI116" s="41"/>
    </row>
    <row r="117" spans="1:35" x14ac:dyDescent="0.4">
      <c r="A117" s="160"/>
      <c r="B117" s="160"/>
      <c r="C117" s="160"/>
      <c r="D117" s="160"/>
      <c r="E117" s="160"/>
      <c r="F117" s="160"/>
      <c r="G117" s="160"/>
      <c r="H117" s="160"/>
      <c r="I117" s="160"/>
      <c r="J117" s="160"/>
      <c r="K117" s="160"/>
      <c r="L117" s="207"/>
      <c r="M117" s="207"/>
      <c r="N117" s="41"/>
      <c r="O117" s="43"/>
      <c r="P117" s="364" t="s">
        <v>1325</v>
      </c>
      <c r="Q117" s="41" t="s">
        <v>1395</v>
      </c>
      <c r="S117" s="41"/>
      <c r="T117" s="41"/>
      <c r="U117" s="41"/>
      <c r="V117" s="41"/>
      <c r="W117" s="41"/>
      <c r="X117" s="41"/>
      <c r="Y117" s="41"/>
      <c r="Z117" s="41"/>
      <c r="AA117" s="41"/>
      <c r="AB117" s="41"/>
      <c r="AC117" s="41"/>
      <c r="AD117" s="41"/>
      <c r="AE117" s="41"/>
      <c r="AF117" s="41"/>
      <c r="AG117" s="41"/>
      <c r="AH117" s="41"/>
      <c r="AI117" s="41"/>
    </row>
    <row r="118" spans="1:35" x14ac:dyDescent="0.4">
      <c r="A118" s="160"/>
      <c r="B118" s="160"/>
      <c r="C118" s="160"/>
      <c r="D118" s="160"/>
      <c r="E118" s="160"/>
      <c r="F118" s="160"/>
      <c r="G118" s="160"/>
      <c r="H118" s="160"/>
      <c r="I118" s="160"/>
      <c r="J118" s="160"/>
      <c r="K118" s="160"/>
      <c r="L118" s="207"/>
      <c r="M118" s="207"/>
      <c r="N118" s="41"/>
      <c r="O118" s="43"/>
      <c r="P118" s="42"/>
      <c r="Q118" s="41" t="s">
        <v>558</v>
      </c>
      <c r="S118" s="41"/>
      <c r="T118" s="41"/>
      <c r="U118" s="41"/>
      <c r="V118" s="41"/>
      <c r="W118" s="41"/>
      <c r="X118" s="41"/>
      <c r="Y118" s="41"/>
      <c r="Z118" s="41"/>
      <c r="AA118" s="41"/>
      <c r="AB118" s="41"/>
      <c r="AC118" s="41"/>
      <c r="AD118" s="41"/>
      <c r="AE118" s="41"/>
      <c r="AF118" s="41"/>
      <c r="AG118" s="41"/>
      <c r="AH118" s="41"/>
      <c r="AI118" s="41"/>
    </row>
    <row r="119" spans="1:35" x14ac:dyDescent="0.4">
      <c r="A119" s="160"/>
      <c r="B119" s="160"/>
      <c r="C119" s="160"/>
      <c r="D119" s="160"/>
      <c r="E119" s="160"/>
      <c r="F119" s="160"/>
      <c r="G119" s="160"/>
      <c r="H119" s="160"/>
      <c r="I119" s="160"/>
      <c r="J119" s="160"/>
      <c r="K119" s="160"/>
      <c r="L119" s="207"/>
      <c r="M119" s="207"/>
      <c r="N119" s="41"/>
      <c r="O119" s="43"/>
      <c r="P119" s="42"/>
      <c r="Q119" s="41" t="s">
        <v>1327</v>
      </c>
      <c r="S119" s="41"/>
      <c r="T119" s="41"/>
      <c r="U119" s="41"/>
      <c r="V119" s="41"/>
      <c r="W119" s="41"/>
      <c r="X119" s="41"/>
      <c r="Y119" s="41"/>
      <c r="Z119" s="41"/>
      <c r="AA119" s="41"/>
      <c r="AB119" s="41"/>
      <c r="AC119" s="41"/>
      <c r="AD119" s="41"/>
      <c r="AE119" s="41"/>
      <c r="AF119" s="41"/>
      <c r="AG119" s="41"/>
      <c r="AH119" s="41"/>
      <c r="AI119" s="41"/>
    </row>
    <row r="120" spans="1:35" x14ac:dyDescent="0.4">
      <c r="A120" s="160"/>
      <c r="B120" s="160"/>
      <c r="C120" s="160"/>
      <c r="D120" s="160"/>
      <c r="E120" s="160"/>
      <c r="F120" s="160"/>
      <c r="G120" s="160"/>
      <c r="H120" s="160"/>
      <c r="I120" s="160"/>
      <c r="J120" s="160"/>
      <c r="K120" s="160"/>
      <c r="L120" s="207"/>
      <c r="M120" s="207"/>
      <c r="N120" s="41"/>
      <c r="O120" s="43"/>
      <c r="P120" s="42"/>
      <c r="Q120" s="41" t="s">
        <v>1331</v>
      </c>
      <c r="S120" s="41"/>
      <c r="T120" s="41"/>
      <c r="U120" s="41"/>
      <c r="V120" s="41"/>
      <c r="W120" s="41"/>
      <c r="X120" s="41"/>
      <c r="Y120" s="41"/>
      <c r="Z120" s="41"/>
      <c r="AA120" s="41"/>
      <c r="AB120" s="41"/>
      <c r="AC120" s="41"/>
      <c r="AD120" s="41"/>
      <c r="AE120" s="41"/>
      <c r="AF120" s="41"/>
      <c r="AG120" s="41"/>
      <c r="AH120" s="41"/>
      <c r="AI120" s="41"/>
    </row>
    <row r="121" spans="1:35" x14ac:dyDescent="0.4">
      <c r="A121" s="160"/>
      <c r="B121" s="160"/>
      <c r="C121" s="160"/>
      <c r="D121" s="160"/>
      <c r="E121" s="160"/>
      <c r="F121" s="160"/>
      <c r="G121" s="160"/>
      <c r="H121" s="160"/>
      <c r="I121" s="160"/>
      <c r="J121" s="160"/>
      <c r="K121" s="160"/>
      <c r="L121" s="207"/>
      <c r="M121" s="207"/>
      <c r="N121" s="41"/>
      <c r="O121" s="43"/>
      <c r="P121" s="42"/>
      <c r="Q121" s="41" t="s">
        <v>1333</v>
      </c>
      <c r="S121" s="41"/>
      <c r="T121" s="41"/>
      <c r="U121" s="41"/>
      <c r="V121" s="41"/>
      <c r="W121" s="41"/>
      <c r="X121" s="41"/>
      <c r="Y121" s="41"/>
      <c r="Z121" s="41"/>
      <c r="AA121" s="41"/>
      <c r="AB121" s="41"/>
      <c r="AC121" s="41"/>
      <c r="AD121" s="41"/>
      <c r="AE121" s="41"/>
      <c r="AF121" s="41"/>
      <c r="AG121" s="41"/>
      <c r="AH121" s="41"/>
      <c r="AI121" s="41"/>
    </row>
    <row r="122" spans="1:35" x14ac:dyDescent="0.4">
      <c r="A122" s="160" t="s">
        <v>635</v>
      </c>
      <c r="B122" s="224" t="s">
        <v>1220</v>
      </c>
      <c r="C122" s="189">
        <v>210</v>
      </c>
      <c r="D122" s="194">
        <v>1994</v>
      </c>
      <c r="E122" s="194" t="s">
        <v>899</v>
      </c>
      <c r="F122" s="194">
        <v>3</v>
      </c>
      <c r="G122" s="155" t="s">
        <v>1221</v>
      </c>
      <c r="H122" s="160"/>
      <c r="I122" s="160"/>
      <c r="J122" s="160"/>
      <c r="K122" s="160"/>
      <c r="L122" s="207"/>
      <c r="M122" s="207"/>
      <c r="N122" s="41"/>
      <c r="O122" s="43" t="s">
        <v>1243</v>
      </c>
      <c r="P122" s="42"/>
      <c r="Q122" s="41" t="s">
        <v>1020</v>
      </c>
      <c r="S122" s="41"/>
      <c r="T122" s="41"/>
      <c r="U122" s="41"/>
      <c r="V122" s="41"/>
      <c r="W122" s="41"/>
      <c r="X122" s="41"/>
      <c r="Y122" s="41"/>
      <c r="Z122" s="41"/>
      <c r="AA122" s="41"/>
      <c r="AB122" s="41"/>
      <c r="AC122" s="41"/>
      <c r="AD122" s="41"/>
      <c r="AE122" s="41"/>
      <c r="AF122" s="41"/>
      <c r="AG122" s="41"/>
      <c r="AH122" s="41"/>
      <c r="AI122" s="41"/>
    </row>
    <row r="123" spans="1:35" x14ac:dyDescent="0.4">
      <c r="A123" s="160"/>
      <c r="B123" s="160"/>
      <c r="C123" s="160"/>
      <c r="D123" s="160"/>
      <c r="E123" s="160"/>
      <c r="F123" s="160"/>
      <c r="G123" s="160"/>
      <c r="H123" s="160"/>
      <c r="I123" s="160"/>
      <c r="J123" s="160"/>
      <c r="K123" s="160"/>
      <c r="L123" s="207"/>
      <c r="M123" s="207"/>
      <c r="N123" s="41"/>
      <c r="O123" s="43"/>
      <c r="P123" s="42"/>
      <c r="Q123" s="41" t="s">
        <v>1225</v>
      </c>
      <c r="S123" s="41"/>
      <c r="T123" s="41"/>
      <c r="U123" s="41"/>
      <c r="V123" s="41"/>
      <c r="W123" s="41"/>
      <c r="X123" s="41"/>
      <c r="Y123" s="41"/>
      <c r="Z123" s="41"/>
      <c r="AA123" s="41"/>
      <c r="AB123" s="41"/>
      <c r="AC123" s="41"/>
      <c r="AD123" s="41"/>
      <c r="AE123" s="41"/>
      <c r="AF123" s="41"/>
      <c r="AG123" s="41"/>
      <c r="AH123" s="41"/>
      <c r="AI123" s="41"/>
    </row>
    <row r="124" spans="1:35" x14ac:dyDescent="0.4">
      <c r="A124" s="160"/>
      <c r="B124" s="160"/>
      <c r="C124" s="160"/>
      <c r="D124" s="160"/>
      <c r="E124" s="160"/>
      <c r="F124" s="160"/>
      <c r="G124" s="160"/>
      <c r="H124" s="160"/>
      <c r="I124" s="208"/>
      <c r="J124" s="209"/>
      <c r="K124" s="207"/>
      <c r="L124" s="207"/>
      <c r="M124" s="207"/>
      <c r="N124" s="41"/>
      <c r="O124" s="43"/>
      <c r="P124" s="42"/>
      <c r="Q124" s="41" t="s">
        <v>558</v>
      </c>
      <c r="S124" s="41"/>
      <c r="T124" s="41"/>
      <c r="U124" s="41"/>
      <c r="V124" s="41"/>
      <c r="W124" s="41"/>
      <c r="X124" s="41"/>
      <c r="Y124" s="41"/>
      <c r="Z124" s="41"/>
      <c r="AA124" s="41"/>
      <c r="AB124" s="41"/>
      <c r="AC124" s="41"/>
      <c r="AD124" s="41"/>
      <c r="AE124" s="41"/>
      <c r="AF124" s="41"/>
      <c r="AG124" s="41"/>
      <c r="AH124" s="41"/>
      <c r="AI124" s="41"/>
    </row>
    <row r="125" spans="1:35" x14ac:dyDescent="0.4">
      <c r="A125" s="160"/>
      <c r="B125" s="160"/>
      <c r="C125" s="160"/>
      <c r="D125" s="160"/>
      <c r="E125" s="160"/>
      <c r="F125" s="160"/>
      <c r="G125" s="160"/>
      <c r="H125" s="160"/>
      <c r="I125" s="208"/>
      <c r="J125" s="209"/>
      <c r="K125" s="207"/>
      <c r="L125" s="207"/>
      <c r="M125" s="207"/>
      <c r="N125" s="41"/>
      <c r="O125" s="43"/>
      <c r="P125" s="42"/>
      <c r="Q125" s="41" t="s">
        <v>1332</v>
      </c>
      <c r="S125" s="41"/>
      <c r="T125" s="41"/>
      <c r="U125" s="41"/>
      <c r="V125" s="41"/>
      <c r="W125" s="41"/>
      <c r="X125" s="41"/>
      <c r="Y125" s="41"/>
      <c r="Z125" s="41"/>
      <c r="AA125" s="41"/>
      <c r="AB125" s="41"/>
      <c r="AC125" s="41"/>
      <c r="AD125" s="41"/>
      <c r="AE125" s="41"/>
      <c r="AF125" s="41"/>
      <c r="AG125" s="41"/>
      <c r="AH125" s="41"/>
      <c r="AI125" s="41"/>
    </row>
    <row r="126" spans="1:35" x14ac:dyDescent="0.4">
      <c r="A126" s="156"/>
      <c r="B126" s="156"/>
      <c r="C126" s="215"/>
      <c r="D126" s="208"/>
      <c r="E126" s="208"/>
      <c r="F126" s="208"/>
      <c r="G126" s="208"/>
      <c r="H126" s="208"/>
      <c r="I126" s="208"/>
      <c r="J126" s="209"/>
      <c r="K126" s="207"/>
      <c r="L126" s="207"/>
      <c r="M126" s="207"/>
      <c r="N126" s="41"/>
      <c r="O126" s="43"/>
      <c r="P126" s="42"/>
      <c r="Q126" s="41" t="s">
        <v>1226</v>
      </c>
      <c r="R126" s="41"/>
      <c r="S126" s="41"/>
      <c r="T126" s="41"/>
      <c r="U126" s="41"/>
      <c r="V126" s="41"/>
      <c r="W126" s="41"/>
      <c r="X126" s="41"/>
      <c r="Y126" s="41"/>
      <c r="Z126" s="41"/>
      <c r="AA126" s="41"/>
      <c r="AB126" s="41"/>
      <c r="AC126" s="41"/>
      <c r="AD126" s="41"/>
      <c r="AE126" s="41"/>
      <c r="AF126" s="41"/>
      <c r="AG126" s="41"/>
      <c r="AH126" s="41"/>
      <c r="AI126" s="41"/>
    </row>
    <row r="127" spans="1:35" x14ac:dyDescent="0.4">
      <c r="A127" s="156"/>
      <c r="B127" s="156"/>
      <c r="C127" s="215"/>
      <c r="D127" s="208"/>
      <c r="E127" s="208"/>
      <c r="F127" s="208"/>
      <c r="G127" s="208"/>
      <c r="H127" s="208"/>
      <c r="I127" s="208"/>
      <c r="J127" s="209"/>
      <c r="K127" s="207"/>
      <c r="L127" s="207"/>
      <c r="M127" s="207"/>
      <c r="N127" s="41"/>
      <c r="O127" s="43"/>
      <c r="P127" s="42"/>
      <c r="Q127" s="41"/>
      <c r="S127" s="41"/>
      <c r="T127" s="41"/>
      <c r="U127" s="41"/>
      <c r="V127" s="41"/>
      <c r="W127" s="41"/>
      <c r="X127" s="41"/>
      <c r="Y127" s="41"/>
      <c r="Z127" s="41"/>
      <c r="AA127" s="41"/>
      <c r="AB127" s="41"/>
      <c r="AC127" s="41"/>
      <c r="AD127" s="41"/>
      <c r="AE127" s="41"/>
      <c r="AF127" s="41"/>
      <c r="AG127" s="41"/>
      <c r="AH127" s="41"/>
      <c r="AI127" s="41"/>
    </row>
    <row r="128" spans="1:35" x14ac:dyDescent="0.4">
      <c r="A128" s="156"/>
      <c r="B128" s="156"/>
      <c r="C128" s="215"/>
      <c r="D128" s="208"/>
      <c r="E128" s="208"/>
      <c r="F128" s="208"/>
      <c r="G128" s="208"/>
      <c r="H128" s="208"/>
      <c r="I128" s="208"/>
      <c r="J128" s="209"/>
      <c r="K128" s="207"/>
      <c r="L128" s="207"/>
      <c r="M128" s="207"/>
      <c r="N128" s="41"/>
      <c r="P128" s="42"/>
      <c r="X128" s="41"/>
      <c r="Y128" s="41"/>
      <c r="Z128" s="41"/>
      <c r="AA128" s="41"/>
      <c r="AB128" s="41"/>
      <c r="AC128" s="41"/>
      <c r="AD128" s="41"/>
      <c r="AE128" s="41"/>
      <c r="AF128" s="41"/>
      <c r="AG128" s="41"/>
      <c r="AH128" s="41"/>
      <c r="AI128" s="41"/>
    </row>
    <row r="129" spans="1:35" x14ac:dyDescent="0.4">
      <c r="A129" s="156"/>
      <c r="B129" s="156"/>
      <c r="C129" s="215"/>
      <c r="D129" s="208"/>
      <c r="E129" s="208"/>
      <c r="F129" s="208"/>
      <c r="G129" s="208"/>
      <c r="H129" s="208"/>
      <c r="I129" s="208"/>
      <c r="J129" s="209"/>
      <c r="K129" s="207"/>
      <c r="L129" s="207"/>
      <c r="M129" s="207"/>
      <c r="N129" s="41"/>
      <c r="P129" s="42"/>
      <c r="Q129" s="41"/>
      <c r="S129" s="41"/>
      <c r="T129" s="41"/>
      <c r="U129" s="41"/>
      <c r="V129" s="41"/>
      <c r="W129" s="41"/>
      <c r="X129" s="41"/>
      <c r="Y129" s="41"/>
      <c r="Z129" s="41"/>
      <c r="AA129" s="41"/>
      <c r="AB129" s="41"/>
      <c r="AC129" s="41"/>
      <c r="AD129" s="41"/>
      <c r="AE129" s="41"/>
      <c r="AF129" s="41"/>
      <c r="AG129" s="41"/>
      <c r="AH129" s="41"/>
      <c r="AI129" s="41"/>
    </row>
    <row r="130" spans="1:35" x14ac:dyDescent="0.4">
      <c r="A130" s="156"/>
      <c r="B130" s="156"/>
      <c r="C130" s="211"/>
      <c r="D130" s="212"/>
      <c r="E130" s="212"/>
      <c r="F130" s="212"/>
      <c r="G130" s="208"/>
      <c r="H130" s="208"/>
      <c r="I130" s="208"/>
      <c r="J130" s="209"/>
      <c r="K130" s="207"/>
      <c r="L130" s="207"/>
      <c r="M130" s="207"/>
      <c r="N130" s="41"/>
      <c r="P130" s="42"/>
      <c r="Q130" s="41"/>
      <c r="S130" s="41"/>
      <c r="T130" s="41"/>
      <c r="U130" s="41"/>
      <c r="V130" s="41"/>
      <c r="W130" s="41"/>
      <c r="X130" s="41"/>
      <c r="Y130" s="41"/>
      <c r="Z130" s="41"/>
      <c r="AA130" s="41"/>
      <c r="AB130" s="41"/>
      <c r="AC130" s="41"/>
      <c r="AD130" s="41"/>
      <c r="AE130" s="41"/>
      <c r="AF130" s="41"/>
      <c r="AG130" s="41"/>
      <c r="AH130" s="41"/>
      <c r="AI130" s="41"/>
    </row>
    <row r="131" spans="1:35" x14ac:dyDescent="0.4">
      <c r="A131" s="160" t="s">
        <v>635</v>
      </c>
      <c r="B131" s="224" t="s">
        <v>659</v>
      </c>
      <c r="C131" s="190">
        <v>120</v>
      </c>
      <c r="D131" s="191">
        <v>1995</v>
      </c>
      <c r="E131" s="191">
        <v>10</v>
      </c>
      <c r="F131" s="212"/>
      <c r="G131" s="208"/>
      <c r="H131" s="208"/>
      <c r="I131" s="208"/>
      <c r="J131" s="209"/>
      <c r="K131" s="207"/>
      <c r="L131" s="207"/>
      <c r="M131" s="207"/>
      <c r="N131" s="41"/>
      <c r="O131" t="s">
        <v>1244</v>
      </c>
      <c r="P131" s="42"/>
      <c r="Q131" s="41" t="s">
        <v>176</v>
      </c>
      <c r="S131" s="41"/>
      <c r="T131" s="41"/>
      <c r="U131" s="41"/>
      <c r="V131" s="41"/>
      <c r="W131" s="41"/>
      <c r="X131" s="41"/>
      <c r="Y131" s="41"/>
      <c r="Z131" s="41"/>
      <c r="AA131" s="41"/>
      <c r="AB131" s="41"/>
      <c r="AC131" s="41"/>
      <c r="AD131" s="41"/>
      <c r="AE131" s="41"/>
      <c r="AF131" s="41"/>
      <c r="AG131" s="41"/>
      <c r="AH131" s="41"/>
      <c r="AI131" s="41"/>
    </row>
    <row r="132" spans="1:35" x14ac:dyDescent="0.4">
      <c r="A132" s="160" t="s">
        <v>635</v>
      </c>
      <c r="B132" s="224" t="s">
        <v>659</v>
      </c>
      <c r="C132" s="190">
        <v>150</v>
      </c>
      <c r="D132" s="191">
        <v>1995</v>
      </c>
      <c r="E132" s="191">
        <v>30</v>
      </c>
      <c r="F132" s="212"/>
      <c r="G132" s="208"/>
      <c r="H132" s="208"/>
      <c r="I132" s="208"/>
      <c r="J132" s="209"/>
      <c r="K132" s="207"/>
      <c r="L132" s="207"/>
      <c r="M132" s="207"/>
      <c r="N132" s="41"/>
      <c r="P132" s="42"/>
      <c r="Q132" s="41" t="s">
        <v>177</v>
      </c>
      <c r="S132" s="41"/>
      <c r="T132" s="41"/>
      <c r="U132" s="41"/>
      <c r="V132" s="41"/>
      <c r="W132" s="41"/>
      <c r="X132" s="41"/>
      <c r="Y132" s="41"/>
      <c r="Z132" s="41"/>
      <c r="AA132" s="41"/>
      <c r="AB132" s="41"/>
      <c r="AC132" s="41"/>
      <c r="AD132" s="41"/>
      <c r="AE132" s="41"/>
      <c r="AF132" s="41"/>
      <c r="AG132" s="41"/>
      <c r="AH132" s="41"/>
      <c r="AI132" s="41"/>
    </row>
    <row r="133" spans="1:35" x14ac:dyDescent="0.4">
      <c r="A133" s="156"/>
      <c r="B133" s="156"/>
      <c r="C133" s="215"/>
      <c r="D133" s="208"/>
      <c r="E133" s="208"/>
      <c r="F133" s="208"/>
      <c r="G133" s="208"/>
      <c r="H133" s="208"/>
      <c r="I133" s="208"/>
      <c r="J133" s="209"/>
      <c r="K133" s="207"/>
      <c r="L133" s="207"/>
      <c r="M133" s="207"/>
      <c r="N133" s="41"/>
      <c r="P133" s="42"/>
      <c r="Q133" s="41"/>
      <c r="S133" s="41"/>
      <c r="T133" s="41"/>
      <c r="U133" s="41"/>
      <c r="V133" s="41"/>
      <c r="W133" s="41"/>
      <c r="X133" s="41"/>
      <c r="Y133" s="41"/>
      <c r="Z133" s="41"/>
      <c r="AA133" s="41"/>
      <c r="AB133" s="41"/>
      <c r="AC133" s="41"/>
      <c r="AD133" s="41"/>
      <c r="AE133" s="41"/>
      <c r="AF133" s="41"/>
      <c r="AG133" s="41"/>
      <c r="AH133" s="41"/>
      <c r="AI133" s="41"/>
    </row>
    <row r="134" spans="1:35" x14ac:dyDescent="0.4">
      <c r="A134" s="160" t="s">
        <v>635</v>
      </c>
      <c r="B134" s="224" t="s">
        <v>660</v>
      </c>
      <c r="C134" s="195">
        <v>171</v>
      </c>
      <c r="D134" s="196">
        <v>1995</v>
      </c>
      <c r="E134" s="196">
        <v>40</v>
      </c>
      <c r="F134" s="196"/>
      <c r="G134" s="187" t="s">
        <v>142</v>
      </c>
      <c r="H134" s="187"/>
      <c r="I134" s="187"/>
      <c r="J134" s="188"/>
      <c r="K134" s="186"/>
      <c r="L134" s="186"/>
      <c r="M134" s="186"/>
      <c r="N134" s="41"/>
      <c r="O134" s="41" t="s">
        <v>1251</v>
      </c>
      <c r="X134" s="41"/>
      <c r="Y134" s="41"/>
      <c r="Z134" s="41"/>
      <c r="AA134" s="41"/>
      <c r="AB134" s="41"/>
      <c r="AC134" s="41"/>
      <c r="AD134" s="41"/>
      <c r="AE134" s="41"/>
      <c r="AF134" s="41"/>
      <c r="AG134" s="41"/>
      <c r="AH134" s="41"/>
      <c r="AI134" s="41"/>
    </row>
    <row r="135" spans="1:35" x14ac:dyDescent="0.4">
      <c r="A135" s="155"/>
      <c r="B135" s="155"/>
      <c r="C135" s="230">
        <v>1</v>
      </c>
      <c r="D135" s="196"/>
      <c r="E135" s="196"/>
      <c r="F135" s="196"/>
      <c r="G135" s="187"/>
      <c r="H135" s="187"/>
      <c r="I135" s="187"/>
      <c r="J135" s="188"/>
      <c r="K135" s="186"/>
      <c r="L135" s="186"/>
      <c r="M135" s="186"/>
      <c r="N135" s="41"/>
      <c r="O135" s="42" t="s">
        <v>1246</v>
      </c>
      <c r="X135" s="41"/>
      <c r="Y135" s="41"/>
      <c r="Z135" s="41"/>
      <c r="AA135" s="41"/>
      <c r="AB135" s="41"/>
      <c r="AC135" s="41"/>
      <c r="AD135" s="41"/>
      <c r="AE135" s="41"/>
      <c r="AF135" s="41"/>
      <c r="AG135" s="41"/>
      <c r="AH135" s="41"/>
      <c r="AI135" s="41"/>
    </row>
    <row r="136" spans="1:35" x14ac:dyDescent="0.4">
      <c r="A136" s="155"/>
      <c r="B136" s="155"/>
      <c r="C136" s="195" t="s">
        <v>653</v>
      </c>
      <c r="D136" s="196">
        <v>0</v>
      </c>
      <c r="E136" s="217"/>
      <c r="F136" s="217"/>
      <c r="G136" s="208"/>
      <c r="H136" s="208"/>
      <c r="I136" s="208"/>
      <c r="J136" s="209"/>
      <c r="K136" s="207"/>
      <c r="L136" s="207"/>
      <c r="M136" s="207"/>
      <c r="N136" s="41"/>
      <c r="O136" s="41" t="s">
        <v>1165</v>
      </c>
      <c r="T136" s="41" t="s">
        <v>1166</v>
      </c>
      <c r="X136" s="41"/>
      <c r="Y136" s="41"/>
      <c r="Z136" s="41"/>
      <c r="AA136" s="41"/>
      <c r="AB136" s="41"/>
      <c r="AC136" s="41"/>
      <c r="AD136" s="41"/>
      <c r="AE136" s="41"/>
      <c r="AF136" s="41"/>
      <c r="AG136" s="41"/>
      <c r="AH136" s="41"/>
      <c r="AI136" s="41"/>
    </row>
    <row r="137" spans="1:35" x14ac:dyDescent="0.4">
      <c r="A137" s="156"/>
      <c r="B137" s="156"/>
      <c r="C137" s="215"/>
      <c r="D137" s="208"/>
      <c r="E137" s="208"/>
      <c r="F137" s="208"/>
      <c r="G137" s="208"/>
      <c r="H137" s="208"/>
      <c r="I137" s="208"/>
      <c r="J137" s="209"/>
      <c r="K137" s="207"/>
      <c r="L137" s="207"/>
      <c r="M137" s="207"/>
      <c r="N137" s="41"/>
      <c r="O137" s="43" t="s">
        <v>661</v>
      </c>
      <c r="Q137" s="3" t="s">
        <v>1205</v>
      </c>
      <c r="X137" s="41"/>
      <c r="Y137" s="41"/>
      <c r="Z137" s="41"/>
      <c r="AA137" s="41"/>
      <c r="AB137" s="41"/>
      <c r="AC137" s="41"/>
      <c r="AD137" s="41"/>
      <c r="AE137" s="41"/>
      <c r="AF137" s="41"/>
      <c r="AG137" s="41"/>
      <c r="AH137" s="41"/>
      <c r="AI137" s="41"/>
    </row>
    <row r="138" spans="1:35" x14ac:dyDescent="0.4">
      <c r="A138" s="156"/>
      <c r="B138" s="156"/>
      <c r="C138" s="218"/>
      <c r="D138" s="218"/>
      <c r="E138" s="218"/>
      <c r="F138" s="218"/>
      <c r="G138" s="218"/>
      <c r="H138" s="218"/>
      <c r="I138" s="218"/>
      <c r="J138" s="218"/>
      <c r="K138" s="218"/>
      <c r="L138" s="218"/>
      <c r="M138" s="218"/>
      <c r="O138" s="43"/>
      <c r="X138" s="41"/>
      <c r="Y138" s="41"/>
      <c r="Z138" s="41"/>
      <c r="AA138" s="41"/>
      <c r="AB138" s="41"/>
      <c r="AC138" s="41"/>
      <c r="AD138" s="41"/>
      <c r="AE138" s="41"/>
      <c r="AF138" s="41"/>
      <c r="AG138" s="41"/>
      <c r="AH138" s="41"/>
      <c r="AI138" s="41"/>
    </row>
    <row r="139" spans="1:35" x14ac:dyDescent="0.4">
      <c r="A139" s="160" t="s">
        <v>651</v>
      </c>
      <c r="B139" s="184" t="s">
        <v>178</v>
      </c>
      <c r="C139" s="197">
        <v>172</v>
      </c>
      <c r="D139" s="197">
        <v>1995</v>
      </c>
      <c r="E139" s="219"/>
      <c r="F139" s="219"/>
      <c r="G139" s="219"/>
      <c r="H139" s="219"/>
      <c r="I139" s="219"/>
      <c r="J139" s="219"/>
      <c r="K139" s="219"/>
      <c r="L139" s="219"/>
      <c r="M139" s="219"/>
      <c r="O139" s="43" t="s">
        <v>662</v>
      </c>
      <c r="X139" s="41"/>
      <c r="Y139" s="41"/>
      <c r="Z139" s="41"/>
      <c r="AA139" s="41"/>
      <c r="AB139" s="41"/>
      <c r="AC139" s="41"/>
      <c r="AD139" s="41"/>
      <c r="AE139" s="41"/>
      <c r="AF139" s="41"/>
      <c r="AG139" s="41"/>
      <c r="AH139" s="41"/>
      <c r="AI139" s="41"/>
    </row>
    <row r="140" spans="1:35" x14ac:dyDescent="0.4">
      <c r="A140" s="156"/>
      <c r="B140" s="156"/>
      <c r="C140" s="219"/>
      <c r="D140" s="219"/>
      <c r="E140" s="219"/>
      <c r="F140" s="219"/>
      <c r="G140" s="219"/>
      <c r="H140" s="219"/>
      <c r="I140" s="219"/>
      <c r="J140" s="219"/>
      <c r="K140" s="219"/>
      <c r="L140" s="219"/>
      <c r="M140" s="219"/>
      <c r="O140" s="43"/>
      <c r="P140" s="41"/>
      <c r="Q140" s="41"/>
      <c r="R140" s="41"/>
      <c r="S140" s="41"/>
      <c r="T140" s="41"/>
      <c r="U140" s="41"/>
      <c r="V140" s="41"/>
      <c r="W140" s="41"/>
      <c r="X140" s="41"/>
      <c r="Y140" s="41"/>
      <c r="Z140" s="41"/>
      <c r="AA140" s="41"/>
      <c r="AB140" s="41"/>
      <c r="AC140" s="41"/>
      <c r="AD140" s="41"/>
      <c r="AE140" s="41"/>
      <c r="AF140" s="41"/>
      <c r="AG140" s="41"/>
      <c r="AH140" s="41"/>
      <c r="AI140" s="41"/>
    </row>
    <row r="141" spans="1:35" x14ac:dyDescent="0.4">
      <c r="A141" s="160" t="s">
        <v>650</v>
      </c>
      <c r="B141" s="155"/>
      <c r="C141" s="197" t="s">
        <v>142</v>
      </c>
      <c r="D141" s="219"/>
      <c r="E141" s="219"/>
      <c r="F141" s="219"/>
      <c r="G141" s="219"/>
      <c r="H141" s="219"/>
      <c r="I141" s="219"/>
      <c r="J141" s="219"/>
      <c r="K141" s="219"/>
      <c r="L141" s="219"/>
      <c r="M141" s="219"/>
      <c r="O141" s="43"/>
      <c r="P141" s="41"/>
      <c r="Q141" s="41"/>
      <c r="R141" s="41"/>
      <c r="S141" s="41"/>
      <c r="T141" s="41"/>
      <c r="U141" s="41"/>
      <c r="V141" s="41"/>
      <c r="W141" s="41"/>
      <c r="X141" s="41"/>
      <c r="Y141" s="41"/>
      <c r="Z141" s="41"/>
      <c r="AA141" s="41"/>
      <c r="AB141" s="41"/>
      <c r="AC141" s="41"/>
      <c r="AD141" s="41"/>
      <c r="AE141" s="41"/>
      <c r="AF141" s="41"/>
      <c r="AG141" s="41"/>
      <c r="AH141" s="41"/>
      <c r="AI141" s="41"/>
    </row>
    <row r="142" spans="1:35" x14ac:dyDescent="0.4">
      <c r="A142" s="156"/>
      <c r="B142" s="156"/>
      <c r="C142" s="220"/>
      <c r="D142" s="220"/>
      <c r="E142" s="220"/>
      <c r="F142" s="220"/>
      <c r="G142" s="220"/>
      <c r="H142" s="220"/>
      <c r="I142" s="220"/>
      <c r="J142" s="220"/>
      <c r="K142" s="220"/>
      <c r="L142" s="220"/>
      <c r="M142" s="220"/>
      <c r="O142" s="41"/>
      <c r="P142" s="41"/>
      <c r="Q142" s="41"/>
      <c r="R142" s="41"/>
      <c r="S142" s="41"/>
    </row>
    <row r="143" spans="1:35" x14ac:dyDescent="0.4">
      <c r="A143" s="160" t="s">
        <v>635</v>
      </c>
      <c r="B143" s="224" t="s">
        <v>648</v>
      </c>
      <c r="C143" s="198">
        <v>227</v>
      </c>
      <c r="D143" s="199">
        <v>1995</v>
      </c>
      <c r="E143" s="198" t="s">
        <v>145</v>
      </c>
      <c r="F143" s="198">
        <v>4</v>
      </c>
      <c r="G143" s="198">
        <v>1</v>
      </c>
      <c r="H143" s="198">
        <v>35</v>
      </c>
      <c r="I143" s="198">
        <v>25</v>
      </c>
      <c r="J143" s="198">
        <v>11</v>
      </c>
      <c r="K143" s="198">
        <v>6</v>
      </c>
      <c r="L143" s="220"/>
      <c r="M143" s="220"/>
    </row>
    <row r="144" spans="1:35" x14ac:dyDescent="0.4">
      <c r="A144" s="160" t="s">
        <v>635</v>
      </c>
      <c r="B144" s="224" t="s">
        <v>648</v>
      </c>
      <c r="C144" s="198">
        <v>270</v>
      </c>
      <c r="D144" s="199">
        <v>1995</v>
      </c>
      <c r="E144" s="198" t="s">
        <v>179</v>
      </c>
      <c r="F144" s="198">
        <v>8</v>
      </c>
      <c r="G144" s="198">
        <v>1</v>
      </c>
      <c r="H144" s="198">
        <v>0</v>
      </c>
      <c r="I144" s="198">
        <v>20</v>
      </c>
      <c r="J144" s="220"/>
      <c r="K144" s="220"/>
      <c r="L144" s="220"/>
      <c r="M144" s="220"/>
    </row>
    <row r="145" spans="1:13" x14ac:dyDescent="0.4">
      <c r="A145" s="160" t="s">
        <v>635</v>
      </c>
      <c r="B145" s="224" t="s">
        <v>648</v>
      </c>
      <c r="C145" s="198">
        <v>283</v>
      </c>
      <c r="D145" s="199">
        <v>1995</v>
      </c>
      <c r="E145" s="198" t="s">
        <v>180</v>
      </c>
      <c r="F145" s="198">
        <v>8</v>
      </c>
      <c r="G145" s="198">
        <v>1</v>
      </c>
      <c r="H145" s="198">
        <v>0</v>
      </c>
      <c r="I145" s="198">
        <v>5</v>
      </c>
      <c r="J145" s="220"/>
      <c r="K145" s="220"/>
      <c r="L145" s="220"/>
      <c r="M145" s="220"/>
    </row>
    <row r="146" spans="1:13" x14ac:dyDescent="0.4">
      <c r="A146" s="160" t="s">
        <v>649</v>
      </c>
      <c r="B146" s="155"/>
      <c r="C146" s="197" t="s">
        <v>147</v>
      </c>
      <c r="D146" s="219"/>
      <c r="E146" s="219"/>
      <c r="F146" s="219"/>
      <c r="G146" s="219"/>
      <c r="H146" s="219"/>
      <c r="I146" s="219"/>
      <c r="J146" s="219"/>
      <c r="K146" s="219"/>
      <c r="L146" s="219"/>
      <c r="M146" s="219"/>
    </row>
    <row r="147" spans="1:13" x14ac:dyDescent="0.4">
      <c r="A147" s="160" t="s">
        <v>635</v>
      </c>
      <c r="B147" s="224" t="s">
        <v>655</v>
      </c>
      <c r="C147" s="197">
        <v>283</v>
      </c>
      <c r="D147" s="200">
        <v>1995</v>
      </c>
      <c r="E147" s="197" t="s">
        <v>142</v>
      </c>
      <c r="F147" s="197">
        <v>17</v>
      </c>
      <c r="G147" s="197">
        <v>0</v>
      </c>
      <c r="H147" s="197" t="s">
        <v>106</v>
      </c>
      <c r="I147" s="197" t="s">
        <v>106</v>
      </c>
      <c r="J147" s="197"/>
      <c r="K147" s="197"/>
      <c r="L147" s="197"/>
      <c r="M147" s="197"/>
    </row>
    <row r="148" spans="1:13" x14ac:dyDescent="0.4">
      <c r="A148" s="155"/>
      <c r="B148" s="155"/>
      <c r="C148" s="228">
        <v>1</v>
      </c>
      <c r="D148" s="200"/>
      <c r="E148" s="197"/>
      <c r="F148" s="197"/>
      <c r="G148" s="197"/>
      <c r="H148" s="197"/>
      <c r="I148" s="197"/>
      <c r="J148" s="197"/>
      <c r="K148" s="197"/>
      <c r="L148" s="197"/>
      <c r="M148" s="197"/>
    </row>
    <row r="149" spans="1:13" x14ac:dyDescent="0.4">
      <c r="A149" s="155"/>
      <c r="B149" s="155"/>
      <c r="C149" s="197" t="s">
        <v>181</v>
      </c>
      <c r="D149" s="197" t="s">
        <v>150</v>
      </c>
      <c r="E149" s="197">
        <v>344</v>
      </c>
      <c r="F149" s="197">
        <v>3.5</v>
      </c>
      <c r="G149" s="191" t="s">
        <v>528</v>
      </c>
      <c r="H149" s="219"/>
      <c r="I149" s="219"/>
      <c r="J149" s="219"/>
      <c r="K149" s="219"/>
      <c r="L149" s="219"/>
      <c r="M149" s="219"/>
    </row>
    <row r="150" spans="1:13" x14ac:dyDescent="0.4">
      <c r="A150" s="224" t="s">
        <v>1060</v>
      </c>
      <c r="B150" s="155"/>
      <c r="C150" s="198" t="s">
        <v>182</v>
      </c>
      <c r="D150" s="219"/>
      <c r="E150" s="219"/>
      <c r="F150" s="219"/>
      <c r="G150" s="219"/>
      <c r="H150" s="219"/>
      <c r="I150" s="219"/>
      <c r="J150" s="219"/>
      <c r="K150" s="219"/>
      <c r="L150" s="219"/>
      <c r="M150" s="219"/>
    </row>
    <row r="151" spans="1:13" x14ac:dyDescent="0.4">
      <c r="A151" s="156"/>
      <c r="B151" s="156"/>
      <c r="C151" s="219"/>
      <c r="D151" s="219"/>
      <c r="E151" s="219"/>
      <c r="F151" s="219"/>
      <c r="G151" s="219"/>
      <c r="H151" s="219"/>
      <c r="I151" s="219"/>
      <c r="J151" s="219"/>
      <c r="K151" s="219"/>
      <c r="L151" s="219"/>
      <c r="M151" s="219"/>
    </row>
    <row r="152" spans="1:13" x14ac:dyDescent="0.4">
      <c r="A152" s="156"/>
      <c r="B152" s="156"/>
      <c r="C152" s="220"/>
      <c r="D152" s="220"/>
      <c r="E152" s="220"/>
      <c r="F152" s="220"/>
      <c r="G152" s="220"/>
      <c r="H152" s="220"/>
      <c r="I152" s="219"/>
      <c r="J152" s="219"/>
      <c r="K152" s="219"/>
      <c r="L152" s="219"/>
      <c r="M152" s="219"/>
    </row>
    <row r="153" spans="1:13" x14ac:dyDescent="0.4">
      <c r="A153" s="160" t="s">
        <v>635</v>
      </c>
      <c r="B153" s="224" t="s">
        <v>284</v>
      </c>
      <c r="C153" s="198">
        <v>295</v>
      </c>
      <c r="D153" s="199">
        <v>1995</v>
      </c>
      <c r="E153" s="198" t="s">
        <v>183</v>
      </c>
      <c r="F153" s="198">
        <v>1000</v>
      </c>
      <c r="G153" s="198" t="s">
        <v>184</v>
      </c>
      <c r="H153" s="198" t="s">
        <v>971</v>
      </c>
      <c r="I153" s="221"/>
      <c r="J153" s="221"/>
      <c r="K153" s="221"/>
      <c r="L153" s="221"/>
      <c r="M153" s="221"/>
    </row>
    <row r="154" spans="1:13" x14ac:dyDescent="0.4">
      <c r="A154" s="156"/>
      <c r="B154" s="156"/>
      <c r="C154" s="219"/>
      <c r="D154" s="219"/>
      <c r="E154" s="219"/>
      <c r="F154" s="219"/>
      <c r="G154" s="219"/>
      <c r="H154" s="219"/>
      <c r="I154" s="221"/>
      <c r="J154" s="221"/>
      <c r="K154" s="221"/>
      <c r="L154" s="221"/>
      <c r="M154" s="221"/>
    </row>
    <row r="155" spans="1:13" x14ac:dyDescent="0.4">
      <c r="A155" s="156"/>
      <c r="B155" s="156"/>
      <c r="C155" s="219"/>
      <c r="D155" s="219"/>
      <c r="E155" s="219"/>
      <c r="F155" s="219"/>
      <c r="G155" s="219"/>
      <c r="H155" s="219"/>
      <c r="I155" s="221"/>
      <c r="J155" s="221"/>
      <c r="K155" s="221"/>
      <c r="L155" s="221"/>
      <c r="M155" s="221"/>
    </row>
    <row r="156" spans="1:13" x14ac:dyDescent="0.4">
      <c r="A156" s="156"/>
      <c r="B156" s="156"/>
      <c r="C156" s="219"/>
      <c r="D156" s="219"/>
      <c r="E156" s="219"/>
      <c r="F156" s="219"/>
      <c r="G156" s="219"/>
      <c r="H156" s="219"/>
      <c r="I156" s="221"/>
      <c r="J156" s="221"/>
      <c r="K156" s="221"/>
      <c r="L156" s="221"/>
      <c r="M156" s="221"/>
    </row>
    <row r="157" spans="1:13" x14ac:dyDescent="0.4">
      <c r="A157" s="156"/>
      <c r="B157" s="156"/>
      <c r="C157" s="219"/>
      <c r="D157" s="219"/>
      <c r="E157" s="219"/>
      <c r="F157" s="219"/>
      <c r="G157" s="219"/>
      <c r="H157" s="219"/>
      <c r="I157" s="221"/>
      <c r="J157" s="221"/>
      <c r="K157" s="221"/>
      <c r="L157" s="221"/>
      <c r="M157" s="221"/>
    </row>
    <row r="158" spans="1:13" x14ac:dyDescent="0.4">
      <c r="A158" s="156"/>
      <c r="B158" s="156"/>
      <c r="C158" s="219"/>
      <c r="D158" s="219"/>
      <c r="E158" s="219"/>
      <c r="F158" s="219"/>
      <c r="G158" s="219"/>
      <c r="H158" s="219"/>
      <c r="I158" s="221"/>
      <c r="J158" s="221"/>
      <c r="K158" s="221"/>
      <c r="L158" s="221"/>
      <c r="M158" s="221"/>
    </row>
    <row r="159" spans="1:13" x14ac:dyDescent="0.4">
      <c r="A159" s="156"/>
      <c r="B159" s="156"/>
      <c r="C159" s="220"/>
      <c r="D159" s="220"/>
      <c r="E159" s="220"/>
      <c r="F159" s="220"/>
      <c r="G159" s="219"/>
      <c r="H159" s="219"/>
      <c r="I159" s="221"/>
      <c r="J159" s="221"/>
      <c r="K159" s="221"/>
      <c r="L159" s="221"/>
      <c r="M159" s="221"/>
    </row>
    <row r="160" spans="1:13" x14ac:dyDescent="0.4">
      <c r="A160" s="160" t="s">
        <v>635</v>
      </c>
      <c r="B160" s="224" t="s">
        <v>657</v>
      </c>
      <c r="C160" s="198">
        <v>47</v>
      </c>
      <c r="D160" s="198">
        <v>1996</v>
      </c>
      <c r="E160" s="198">
        <v>65</v>
      </c>
      <c r="F160" s="198">
        <v>75</v>
      </c>
      <c r="G160" s="219"/>
      <c r="H160" s="219"/>
      <c r="I160" s="221"/>
      <c r="J160" s="221"/>
      <c r="K160" s="221"/>
      <c r="L160" s="221"/>
      <c r="M160" s="221"/>
    </row>
    <row r="161" spans="1:16" x14ac:dyDescent="0.4">
      <c r="A161" s="160" t="s">
        <v>635</v>
      </c>
      <c r="B161" s="224" t="s">
        <v>657</v>
      </c>
      <c r="C161" s="198">
        <v>75</v>
      </c>
      <c r="D161" s="198">
        <v>1996</v>
      </c>
      <c r="E161" s="198">
        <v>92</v>
      </c>
      <c r="F161" s="198">
        <v>50</v>
      </c>
      <c r="G161" s="219"/>
      <c r="H161" s="219"/>
      <c r="I161" s="221"/>
      <c r="J161" s="221"/>
      <c r="K161" s="221"/>
      <c r="L161" s="221"/>
      <c r="M161" s="221"/>
    </row>
    <row r="162" spans="1:16" x14ac:dyDescent="0.4">
      <c r="A162" s="160" t="s">
        <v>635</v>
      </c>
      <c r="B162" s="224" t="s">
        <v>657</v>
      </c>
      <c r="C162" s="198">
        <v>107</v>
      </c>
      <c r="D162" s="198">
        <v>1996</v>
      </c>
      <c r="E162" s="198">
        <v>33</v>
      </c>
      <c r="F162" s="198">
        <v>75</v>
      </c>
      <c r="G162" s="219"/>
      <c r="H162" s="219"/>
      <c r="I162" s="221"/>
      <c r="J162" s="221"/>
      <c r="K162" s="221"/>
      <c r="L162" s="221"/>
      <c r="M162" s="221"/>
    </row>
    <row r="163" spans="1:16" x14ac:dyDescent="0.4">
      <c r="A163" s="156"/>
      <c r="B163" s="156"/>
      <c r="C163" s="219"/>
      <c r="D163" s="219"/>
      <c r="E163" s="219"/>
      <c r="F163" s="219"/>
      <c r="G163" s="219"/>
      <c r="H163" s="219"/>
      <c r="I163" s="221"/>
      <c r="J163" s="221"/>
      <c r="K163" s="221"/>
      <c r="L163" s="221"/>
      <c r="M163" s="221"/>
    </row>
    <row r="164" spans="1:16" x14ac:dyDescent="0.4">
      <c r="A164" s="156"/>
      <c r="B164" s="156"/>
      <c r="C164" s="219"/>
      <c r="D164" s="219"/>
      <c r="E164" s="219"/>
      <c r="F164" s="219"/>
      <c r="G164" s="219"/>
      <c r="H164" s="219"/>
      <c r="I164" s="221"/>
      <c r="J164" s="221"/>
      <c r="K164" s="221"/>
      <c r="L164" s="221"/>
      <c r="M164" s="221"/>
    </row>
    <row r="165" spans="1:16" x14ac:dyDescent="0.4">
      <c r="A165" s="156"/>
      <c r="B165" s="156"/>
      <c r="C165" s="219"/>
      <c r="D165" s="219"/>
      <c r="E165" s="219"/>
      <c r="F165" s="219"/>
      <c r="G165" s="219"/>
      <c r="H165" s="219"/>
      <c r="I165" s="221"/>
      <c r="J165" s="221"/>
      <c r="K165" s="221"/>
      <c r="L165" s="221"/>
      <c r="M165" s="221"/>
    </row>
    <row r="166" spans="1:16" x14ac:dyDescent="0.4">
      <c r="A166" s="156"/>
      <c r="B166" s="156"/>
      <c r="C166" s="219"/>
      <c r="D166" s="219"/>
      <c r="E166" s="219"/>
      <c r="F166" s="219"/>
      <c r="G166" s="219"/>
      <c r="H166" s="219"/>
      <c r="I166" s="221"/>
      <c r="J166" s="221"/>
      <c r="K166" s="221"/>
      <c r="L166" s="221"/>
      <c r="M166" s="221"/>
    </row>
    <row r="167" spans="1:16" x14ac:dyDescent="0.4">
      <c r="A167" s="160" t="s">
        <v>635</v>
      </c>
      <c r="B167" s="224" t="s">
        <v>660</v>
      </c>
      <c r="C167" s="197">
        <v>199</v>
      </c>
      <c r="D167" s="197">
        <v>1996</v>
      </c>
      <c r="E167" s="197">
        <v>20</v>
      </c>
      <c r="F167" s="187" t="s">
        <v>106</v>
      </c>
      <c r="G167" s="197"/>
      <c r="H167" s="197"/>
      <c r="I167" s="201"/>
      <c r="J167" s="201"/>
      <c r="K167" s="201"/>
      <c r="L167" s="201"/>
      <c r="M167" s="201"/>
    </row>
    <row r="168" spans="1:16" x14ac:dyDescent="0.4">
      <c r="A168" s="155"/>
      <c r="B168" s="155"/>
      <c r="C168" s="228">
        <v>1</v>
      </c>
      <c r="D168" s="197"/>
      <c r="E168" s="197"/>
      <c r="F168" s="155"/>
      <c r="G168" s="155"/>
      <c r="H168" s="155"/>
      <c r="I168" s="155"/>
      <c r="J168" s="155"/>
      <c r="K168" s="155"/>
      <c r="L168" s="155"/>
      <c r="M168" s="155"/>
    </row>
    <row r="169" spans="1:16" x14ac:dyDescent="0.4">
      <c r="A169" s="155"/>
      <c r="B169" s="155"/>
      <c r="C169" s="197" t="s">
        <v>664</v>
      </c>
      <c r="D169" s="197">
        <v>0</v>
      </c>
      <c r="E169" s="219"/>
      <c r="F169" s="156"/>
      <c r="G169" s="156"/>
      <c r="H169" s="156"/>
      <c r="I169" s="156"/>
      <c r="J169" s="156"/>
      <c r="K169" s="156"/>
      <c r="L169" s="156"/>
      <c r="M169" s="156"/>
    </row>
    <row r="170" spans="1:16" x14ac:dyDescent="0.4">
      <c r="A170" s="156" t="s">
        <v>272</v>
      </c>
      <c r="B170" s="156"/>
      <c r="C170" s="156"/>
      <c r="D170" s="156"/>
      <c r="E170" s="156"/>
      <c r="F170" s="156"/>
      <c r="G170" s="156"/>
      <c r="H170" s="156"/>
      <c r="I170" s="156"/>
      <c r="J170" s="156"/>
      <c r="K170" s="156"/>
      <c r="L170" s="156"/>
      <c r="M170" s="156"/>
    </row>
    <row r="171" spans="1:16" x14ac:dyDescent="0.4">
      <c r="B171" s="155" t="s">
        <v>272</v>
      </c>
      <c r="C171" s="156"/>
      <c r="D171" s="156"/>
      <c r="E171" s="156"/>
      <c r="F171" s="156"/>
      <c r="G171" s="156"/>
      <c r="H171" s="156"/>
      <c r="I171" s="156"/>
      <c r="J171" s="156"/>
      <c r="K171" s="156"/>
      <c r="L171" s="156"/>
      <c r="M171" s="156"/>
      <c r="P171" t="s">
        <v>890</v>
      </c>
    </row>
    <row r="172" spans="1:16" x14ac:dyDescent="0.4">
      <c r="P172" t="s">
        <v>892</v>
      </c>
    </row>
    <row r="173" spans="1:16" x14ac:dyDescent="0.4">
      <c r="O173" t="s">
        <v>1247</v>
      </c>
    </row>
    <row r="174" spans="1:16" x14ac:dyDescent="0.4">
      <c r="O174" t="s">
        <v>272</v>
      </c>
    </row>
    <row r="175" spans="1:16" x14ac:dyDescent="0.4">
      <c r="O175" t="s">
        <v>891</v>
      </c>
    </row>
    <row r="177" spans="1:11" ht="22.5" x14ac:dyDescent="0.75">
      <c r="A177" s="279" t="s">
        <v>905</v>
      </c>
      <c r="B177" s="296" t="s">
        <v>969</v>
      </c>
    </row>
    <row r="179" spans="1:11" x14ac:dyDescent="0.4">
      <c r="A179" s="157" t="s">
        <v>904</v>
      </c>
    </row>
    <row r="180" spans="1:11" x14ac:dyDescent="0.4">
      <c r="A180" s="287">
        <v>20180702</v>
      </c>
      <c r="B180" s="287"/>
      <c r="C180" s="287"/>
      <c r="D180" s="287"/>
      <c r="E180" s="287"/>
      <c r="F180" s="287"/>
      <c r="G180" s="287"/>
      <c r="H180" s="287"/>
      <c r="I180" s="287"/>
      <c r="J180" s="287"/>
      <c r="K180" s="287"/>
    </row>
    <row r="181" spans="1:11" x14ac:dyDescent="0.4">
      <c r="A181" s="287"/>
      <c r="B181" s="287"/>
      <c r="C181" s="287"/>
      <c r="D181" s="287"/>
      <c r="E181" s="287"/>
      <c r="F181" s="287"/>
      <c r="G181" s="287"/>
      <c r="H181" s="287"/>
      <c r="I181" s="287"/>
      <c r="J181" s="287"/>
      <c r="K181" s="287"/>
    </row>
    <row r="182" spans="1:11" x14ac:dyDescent="0.4">
      <c r="A182" s="287" t="s">
        <v>129</v>
      </c>
      <c r="B182" s="287">
        <v>4</v>
      </c>
      <c r="C182" s="287">
        <v>2</v>
      </c>
      <c r="D182" s="287">
        <v>7</v>
      </c>
      <c r="E182" s="287">
        <v>10000</v>
      </c>
      <c r="F182" s="287"/>
      <c r="G182" s="287"/>
      <c r="H182" s="287"/>
      <c r="I182" s="287"/>
      <c r="J182" s="287"/>
      <c r="K182" s="287"/>
    </row>
    <row r="183" spans="1:11" x14ac:dyDescent="0.4">
      <c r="A183" s="287" t="s">
        <v>893</v>
      </c>
      <c r="B183" s="287">
        <v>288</v>
      </c>
      <c r="C183" s="287">
        <v>1983</v>
      </c>
      <c r="D183" s="287"/>
      <c r="E183" s="287"/>
      <c r="F183" s="287"/>
      <c r="G183" s="287"/>
      <c r="H183" s="287"/>
      <c r="I183" s="287"/>
      <c r="J183" s="287"/>
      <c r="K183" s="287"/>
    </row>
    <row r="184" spans="1:11" x14ac:dyDescent="0.4">
      <c r="A184" s="287" t="s">
        <v>894</v>
      </c>
      <c r="B184" s="287" t="s">
        <v>790</v>
      </c>
      <c r="C184" s="287"/>
      <c r="D184" s="287"/>
      <c r="E184" s="287"/>
      <c r="F184" s="287"/>
      <c r="G184" s="287"/>
      <c r="H184" s="287"/>
      <c r="I184" s="287"/>
      <c r="J184" s="287"/>
      <c r="K184" s="287"/>
    </row>
    <row r="185" spans="1:11" x14ac:dyDescent="0.4">
      <c r="A185" s="287" t="s">
        <v>895</v>
      </c>
      <c r="B185" s="287">
        <v>24</v>
      </c>
      <c r="C185" s="287" t="s">
        <v>896</v>
      </c>
      <c r="D185" s="287"/>
      <c r="E185" s="287"/>
      <c r="F185" s="287"/>
      <c r="G185" s="287"/>
      <c r="H185" s="287"/>
      <c r="I185" s="287"/>
      <c r="J185" s="287"/>
      <c r="K185" s="287"/>
    </row>
    <row r="186" spans="1:11" x14ac:dyDescent="0.4">
      <c r="A186" s="287" t="s">
        <v>897</v>
      </c>
      <c r="B186" s="287" t="s">
        <v>898</v>
      </c>
      <c r="C186" s="287"/>
      <c r="D186" s="287"/>
      <c r="E186" s="287"/>
      <c r="F186" s="287"/>
      <c r="G186" s="287"/>
      <c r="H186" s="287"/>
      <c r="I186" s="287"/>
      <c r="J186" s="287"/>
      <c r="K186" s="287"/>
    </row>
    <row r="187" spans="1:11" x14ac:dyDescent="0.4">
      <c r="A187" s="287"/>
      <c r="B187" s="287"/>
      <c r="C187" s="287"/>
      <c r="D187" s="287"/>
      <c r="E187" s="287"/>
      <c r="F187" s="287"/>
      <c r="G187" s="287"/>
      <c r="H187" s="287"/>
      <c r="I187" s="287"/>
      <c r="J187" s="287"/>
      <c r="K187" s="287"/>
    </row>
    <row r="188" spans="1:11" x14ac:dyDescent="0.4">
      <c r="A188" s="287" t="s">
        <v>651</v>
      </c>
      <c r="B188" s="287" t="s">
        <v>899</v>
      </c>
      <c r="C188" s="287">
        <v>289</v>
      </c>
      <c r="D188" s="287">
        <v>1983</v>
      </c>
      <c r="E188" s="287"/>
      <c r="F188" s="287"/>
      <c r="G188" s="287"/>
      <c r="H188" s="287"/>
      <c r="I188" s="287"/>
      <c r="J188" s="287"/>
      <c r="K188" s="287"/>
    </row>
    <row r="189" spans="1:11" x14ac:dyDescent="0.4">
      <c r="A189" s="287"/>
      <c r="B189" s="287"/>
      <c r="C189" s="287"/>
      <c r="D189" s="287"/>
      <c r="E189" s="287"/>
      <c r="F189" s="287"/>
      <c r="G189" s="287"/>
      <c r="H189" s="287"/>
      <c r="I189" s="287"/>
      <c r="J189" s="287"/>
      <c r="K189" s="287"/>
    </row>
    <row r="190" spans="1:11" x14ac:dyDescent="0.4">
      <c r="A190" s="287" t="s">
        <v>650</v>
      </c>
      <c r="B190" s="287" t="s">
        <v>142</v>
      </c>
      <c r="C190" s="287"/>
      <c r="D190" s="287"/>
      <c r="E190" s="287"/>
      <c r="F190" s="287"/>
      <c r="G190" s="287"/>
      <c r="H190" s="287"/>
      <c r="I190" s="287"/>
      <c r="J190" s="287"/>
      <c r="K190" s="287"/>
    </row>
    <row r="191" spans="1:11" x14ac:dyDescent="0.4">
      <c r="A191" s="287" t="s">
        <v>635</v>
      </c>
      <c r="B191" s="287" t="s">
        <v>648</v>
      </c>
      <c r="C191" s="287">
        <v>309</v>
      </c>
      <c r="D191" s="287">
        <v>1983</v>
      </c>
      <c r="E191" s="287" t="s">
        <v>145</v>
      </c>
      <c r="F191" s="287">
        <v>4</v>
      </c>
      <c r="G191" s="155">
        <v>1</v>
      </c>
      <c r="H191" s="287">
        <v>35</v>
      </c>
      <c r="I191" s="287">
        <v>25</v>
      </c>
      <c r="J191" s="287">
        <v>11</v>
      </c>
      <c r="K191" s="287">
        <v>5</v>
      </c>
    </row>
    <row r="192" spans="1:11" x14ac:dyDescent="0.4">
      <c r="A192" s="287" t="s">
        <v>635</v>
      </c>
      <c r="B192" s="287" t="s">
        <v>648</v>
      </c>
      <c r="C192" s="287">
        <v>319</v>
      </c>
      <c r="D192" s="287">
        <v>1983</v>
      </c>
      <c r="E192" s="287" t="s">
        <v>278</v>
      </c>
      <c r="F192" s="287">
        <v>8</v>
      </c>
      <c r="G192" s="155">
        <v>1</v>
      </c>
      <c r="H192" s="287">
        <v>0</v>
      </c>
      <c r="I192" s="287">
        <v>5</v>
      </c>
      <c r="J192" s="287"/>
      <c r="K192" s="287"/>
    </row>
    <row r="193" spans="1:11" x14ac:dyDescent="0.4">
      <c r="A193" s="287" t="s">
        <v>649</v>
      </c>
      <c r="B193" s="287" t="s">
        <v>147</v>
      </c>
      <c r="C193" s="287"/>
      <c r="D193" s="287"/>
      <c r="E193" s="287"/>
      <c r="F193" s="287"/>
      <c r="G193" s="287"/>
      <c r="H193" s="287"/>
      <c r="I193" s="287"/>
      <c r="J193" s="287"/>
      <c r="K193" s="287"/>
    </row>
    <row r="194" spans="1:11" x14ac:dyDescent="0.4">
      <c r="A194" s="287" t="s">
        <v>635</v>
      </c>
      <c r="B194" s="287" t="s">
        <v>655</v>
      </c>
      <c r="C194" s="287">
        <v>322</v>
      </c>
      <c r="D194" s="287">
        <v>1983</v>
      </c>
      <c r="E194" s="287" t="s">
        <v>142</v>
      </c>
      <c r="F194" s="287">
        <v>16</v>
      </c>
      <c r="G194" s="287">
        <v>0</v>
      </c>
      <c r="H194" s="287" t="s">
        <v>106</v>
      </c>
      <c r="I194" s="287" t="s">
        <v>106</v>
      </c>
      <c r="K194" s="287"/>
    </row>
    <row r="195" spans="1:11" x14ac:dyDescent="0.4">
      <c r="A195" s="287"/>
      <c r="B195" s="287">
        <v>1</v>
      </c>
      <c r="C195" s="287"/>
      <c r="D195" s="287"/>
      <c r="E195" s="287"/>
      <c r="F195" s="287"/>
      <c r="G195" s="287"/>
      <c r="H195" s="287"/>
      <c r="I195" s="287"/>
      <c r="J195" s="287"/>
      <c r="K195" s="287"/>
    </row>
    <row r="196" spans="1:11" x14ac:dyDescent="0.4">
      <c r="A196" s="287"/>
      <c r="B196" s="287" t="s">
        <v>786</v>
      </c>
      <c r="C196" s="287" t="s">
        <v>150</v>
      </c>
      <c r="D196" s="287">
        <v>350</v>
      </c>
      <c r="E196" s="287">
        <v>2</v>
      </c>
      <c r="F196" s="287"/>
      <c r="G196" s="191" t="s">
        <v>528</v>
      </c>
      <c r="H196" s="287"/>
      <c r="I196" s="287"/>
      <c r="J196" s="287"/>
      <c r="K196" s="287"/>
    </row>
    <row r="197" spans="1:11" x14ac:dyDescent="0.4">
      <c r="A197" s="224" t="s">
        <v>1060</v>
      </c>
      <c r="B197" s="287" t="s">
        <v>142</v>
      </c>
      <c r="C197" s="287"/>
      <c r="D197" s="287"/>
      <c r="E197" s="287"/>
      <c r="F197" s="287"/>
      <c r="G197" s="287"/>
      <c r="H197" s="287"/>
      <c r="I197" s="287"/>
      <c r="J197" s="287"/>
      <c r="K197" s="287"/>
    </row>
    <row r="198" spans="1:11" x14ac:dyDescent="0.4">
      <c r="A198" s="287" t="s">
        <v>635</v>
      </c>
      <c r="B198" s="287" t="s">
        <v>284</v>
      </c>
      <c r="C198" s="287">
        <v>135</v>
      </c>
      <c r="D198" s="287">
        <v>1984</v>
      </c>
      <c r="E198" s="287" t="s">
        <v>900</v>
      </c>
      <c r="F198" s="287">
        <v>2</v>
      </c>
      <c r="G198" s="287" t="s">
        <v>162</v>
      </c>
      <c r="H198" s="287" t="s">
        <v>971</v>
      </c>
      <c r="I198" s="287"/>
      <c r="J198" s="287"/>
      <c r="K198" s="287"/>
    </row>
    <row r="199" spans="1:11" x14ac:dyDescent="0.4">
      <c r="A199" s="287" t="s">
        <v>635</v>
      </c>
      <c r="B199" s="287" t="s">
        <v>657</v>
      </c>
      <c r="C199" s="287">
        <v>137</v>
      </c>
      <c r="D199" s="287">
        <v>1984</v>
      </c>
      <c r="E199" s="287">
        <v>0</v>
      </c>
      <c r="F199" s="287">
        <v>50</v>
      </c>
      <c r="G199" s="287"/>
      <c r="H199" s="287"/>
      <c r="I199" s="287"/>
      <c r="J199" s="287"/>
      <c r="K199" s="287"/>
    </row>
    <row r="200" spans="1:11" x14ac:dyDescent="0.4">
      <c r="A200" s="287" t="s">
        <v>635</v>
      </c>
      <c r="B200" s="287" t="s">
        <v>657</v>
      </c>
      <c r="C200" s="287">
        <v>167</v>
      </c>
      <c r="D200" s="287">
        <v>1984</v>
      </c>
      <c r="E200" s="287">
        <v>0</v>
      </c>
      <c r="F200" s="287">
        <v>50</v>
      </c>
      <c r="G200" s="287"/>
      <c r="H200" s="287"/>
      <c r="I200" s="287"/>
      <c r="J200" s="287"/>
      <c r="K200" s="287"/>
    </row>
    <row r="201" spans="1:11" x14ac:dyDescent="0.4">
      <c r="A201" s="287" t="s">
        <v>635</v>
      </c>
      <c r="B201" s="287" t="s">
        <v>660</v>
      </c>
      <c r="C201" s="287">
        <v>182</v>
      </c>
      <c r="D201" s="287">
        <v>1984</v>
      </c>
      <c r="E201" s="287">
        <v>20</v>
      </c>
      <c r="F201" s="287"/>
      <c r="G201" s="287"/>
      <c r="H201" s="287"/>
      <c r="I201" s="287"/>
      <c r="J201" s="287"/>
      <c r="K201" s="287"/>
    </row>
    <row r="202" spans="1:11" x14ac:dyDescent="0.4">
      <c r="A202" s="287"/>
      <c r="B202" s="287">
        <v>1</v>
      </c>
      <c r="C202" s="287"/>
      <c r="D202" s="287"/>
      <c r="E202" s="287"/>
      <c r="F202" s="287"/>
      <c r="G202" s="287"/>
      <c r="H202" s="287"/>
      <c r="I202" s="287"/>
      <c r="J202" s="287"/>
      <c r="K202" s="287"/>
    </row>
    <row r="203" spans="1:11" x14ac:dyDescent="0.4">
      <c r="A203" s="287"/>
      <c r="B203" s="287" t="s">
        <v>786</v>
      </c>
      <c r="C203" s="287">
        <v>0</v>
      </c>
      <c r="D203" s="287"/>
      <c r="E203" s="287"/>
      <c r="F203" s="287"/>
      <c r="G203" s="287"/>
      <c r="H203" s="287"/>
      <c r="I203" s="287"/>
      <c r="J203" s="287"/>
      <c r="K203" s="287"/>
    </row>
    <row r="204" spans="1:11" x14ac:dyDescent="0.4">
      <c r="A204" s="287"/>
      <c r="B204" s="287"/>
      <c r="C204" s="287"/>
      <c r="D204" s="287"/>
      <c r="E204" s="287"/>
      <c r="F204" s="287"/>
      <c r="G204" s="287"/>
      <c r="H204" s="287"/>
      <c r="I204" s="287"/>
      <c r="J204" s="287"/>
      <c r="K204" s="287"/>
    </row>
    <row r="205" spans="1:11" x14ac:dyDescent="0.4">
      <c r="A205" s="287" t="s">
        <v>651</v>
      </c>
      <c r="B205" s="287" t="s">
        <v>790</v>
      </c>
      <c r="C205" s="287">
        <v>183</v>
      </c>
      <c r="D205" s="287">
        <v>1984</v>
      </c>
      <c r="E205" s="287"/>
      <c r="F205" s="287"/>
      <c r="G205" s="287"/>
      <c r="H205" s="287"/>
      <c r="I205" s="287"/>
      <c r="J205" s="287"/>
      <c r="K205" s="287"/>
    </row>
    <row r="206" spans="1:11" x14ac:dyDescent="0.4">
      <c r="A206" s="287"/>
      <c r="B206" s="287"/>
      <c r="C206" s="287"/>
      <c r="D206" s="287"/>
      <c r="E206" s="287"/>
      <c r="F206" s="287"/>
      <c r="G206" s="287"/>
      <c r="H206" s="287"/>
      <c r="I206" s="287"/>
      <c r="J206" s="287"/>
      <c r="K206" s="287"/>
    </row>
    <row r="207" spans="1:11" x14ac:dyDescent="0.4">
      <c r="A207" s="287" t="s">
        <v>650</v>
      </c>
      <c r="B207" s="287" t="s">
        <v>142</v>
      </c>
      <c r="C207" s="287"/>
      <c r="D207" s="287"/>
      <c r="E207" s="287"/>
      <c r="F207" s="287"/>
      <c r="G207" s="287"/>
      <c r="H207" s="287"/>
      <c r="I207" s="287"/>
      <c r="J207" s="287"/>
      <c r="K207" s="287"/>
    </row>
    <row r="208" spans="1:11" x14ac:dyDescent="0.4">
      <c r="A208" s="287" t="s">
        <v>635</v>
      </c>
      <c r="B208" s="287" t="s">
        <v>648</v>
      </c>
      <c r="C208" s="287">
        <v>201</v>
      </c>
      <c r="D208" s="287">
        <v>1984</v>
      </c>
      <c r="E208" s="287" t="s">
        <v>1204</v>
      </c>
      <c r="F208" s="287">
        <v>8</v>
      </c>
      <c r="G208" s="155">
        <v>1</v>
      </c>
      <c r="H208" s="287">
        <v>0</v>
      </c>
      <c r="I208" s="287">
        <v>8</v>
      </c>
      <c r="J208" s="287"/>
      <c r="K208" s="287"/>
    </row>
    <row r="209" spans="1:11" x14ac:dyDescent="0.4">
      <c r="A209" s="287" t="s">
        <v>635</v>
      </c>
      <c r="B209" s="287" t="s">
        <v>648</v>
      </c>
      <c r="C209" s="287">
        <v>206</v>
      </c>
      <c r="D209" s="287">
        <v>1984</v>
      </c>
      <c r="E209" s="287" t="s">
        <v>278</v>
      </c>
      <c r="F209" s="287">
        <v>8</v>
      </c>
      <c r="G209" s="155">
        <v>1</v>
      </c>
      <c r="H209" s="287">
        <v>0</v>
      </c>
      <c r="I209" s="287">
        <v>10</v>
      </c>
      <c r="J209" s="287"/>
      <c r="K209" s="287"/>
    </row>
    <row r="210" spans="1:11" x14ac:dyDescent="0.4">
      <c r="A210" s="287" t="s">
        <v>635</v>
      </c>
      <c r="B210" s="287" t="s">
        <v>648</v>
      </c>
      <c r="C210" s="287">
        <v>116</v>
      </c>
      <c r="D210" s="287">
        <v>1985</v>
      </c>
      <c r="E210" s="287" t="s">
        <v>1204</v>
      </c>
      <c r="F210" s="287">
        <v>8</v>
      </c>
      <c r="G210" s="155">
        <v>1</v>
      </c>
      <c r="H210" s="287">
        <v>0</v>
      </c>
      <c r="I210" s="287">
        <v>8</v>
      </c>
      <c r="J210" s="287"/>
      <c r="K210" s="287"/>
    </row>
    <row r="211" spans="1:11" x14ac:dyDescent="0.4">
      <c r="A211" s="287" t="s">
        <v>635</v>
      </c>
      <c r="B211" s="287" t="s">
        <v>648</v>
      </c>
      <c r="C211" s="287">
        <v>130</v>
      </c>
      <c r="D211" s="287">
        <v>1985</v>
      </c>
      <c r="E211" s="287" t="s">
        <v>145</v>
      </c>
      <c r="F211" s="287">
        <v>4</v>
      </c>
      <c r="G211" s="155">
        <v>1</v>
      </c>
      <c r="H211" s="287">
        <v>35</v>
      </c>
      <c r="I211" s="287">
        <v>25</v>
      </c>
      <c r="J211" s="287">
        <v>11</v>
      </c>
      <c r="K211" s="287">
        <v>5</v>
      </c>
    </row>
    <row r="212" spans="1:11" x14ac:dyDescent="0.4">
      <c r="A212" s="287" t="s">
        <v>635</v>
      </c>
      <c r="B212" s="287" t="s">
        <v>648</v>
      </c>
      <c r="C212" s="287">
        <v>140</v>
      </c>
      <c r="D212" s="287">
        <v>1985</v>
      </c>
      <c r="E212" s="287" t="s">
        <v>278</v>
      </c>
      <c r="F212" s="287">
        <v>8</v>
      </c>
      <c r="G212" s="155">
        <v>1</v>
      </c>
      <c r="H212" s="287">
        <v>0</v>
      </c>
      <c r="I212" s="287">
        <v>5</v>
      </c>
      <c r="J212" s="287"/>
      <c r="K212" s="287"/>
    </row>
    <row r="213" spans="1:11" x14ac:dyDescent="0.4">
      <c r="A213" s="287" t="s">
        <v>649</v>
      </c>
      <c r="B213" s="287" t="s">
        <v>147</v>
      </c>
      <c r="C213" s="287"/>
      <c r="D213" s="287"/>
      <c r="E213" s="287"/>
      <c r="F213" s="287"/>
      <c r="G213" s="287"/>
      <c r="H213" s="287"/>
      <c r="I213" s="287"/>
      <c r="J213" s="287"/>
      <c r="K213" s="287"/>
    </row>
    <row r="214" spans="1:11" x14ac:dyDescent="0.4">
      <c r="A214" s="287" t="s">
        <v>635</v>
      </c>
      <c r="B214" s="287" t="s">
        <v>655</v>
      </c>
      <c r="C214" s="287">
        <v>141</v>
      </c>
      <c r="D214" s="287">
        <v>1985</v>
      </c>
      <c r="E214" s="287" t="s">
        <v>142</v>
      </c>
      <c r="F214" s="287">
        <v>50</v>
      </c>
      <c r="G214" s="287">
        <v>0</v>
      </c>
      <c r="H214" s="287" t="s">
        <v>106</v>
      </c>
      <c r="I214" s="287" t="s">
        <v>106</v>
      </c>
      <c r="J214" s="287"/>
      <c r="K214" s="287"/>
    </row>
    <row r="215" spans="1:11" x14ac:dyDescent="0.4">
      <c r="A215" s="287"/>
      <c r="B215" s="287">
        <v>1</v>
      </c>
      <c r="C215" s="287"/>
      <c r="D215" s="287"/>
      <c r="E215" s="287"/>
      <c r="F215" s="287"/>
      <c r="G215" s="287"/>
      <c r="H215" s="287"/>
      <c r="I215" s="287"/>
      <c r="J215" s="287"/>
      <c r="K215" s="287"/>
    </row>
    <row r="216" spans="1:11" x14ac:dyDescent="0.4">
      <c r="A216" s="287"/>
      <c r="B216" s="287" t="s">
        <v>790</v>
      </c>
      <c r="C216" s="287" t="s">
        <v>150</v>
      </c>
      <c r="D216" s="287">
        <v>9</v>
      </c>
      <c r="E216" s="287">
        <v>2</v>
      </c>
      <c r="F216" s="287"/>
      <c r="G216" s="191" t="s">
        <v>528</v>
      </c>
      <c r="H216" s="287"/>
      <c r="I216" s="287"/>
      <c r="J216" s="287"/>
      <c r="K216" s="287"/>
    </row>
    <row r="217" spans="1:11" x14ac:dyDescent="0.4">
      <c r="A217" s="224" t="s">
        <v>1060</v>
      </c>
      <c r="B217" s="287" t="s">
        <v>142</v>
      </c>
      <c r="C217" s="287"/>
      <c r="D217" s="287"/>
      <c r="E217" s="287"/>
      <c r="F217" s="287"/>
      <c r="G217" s="287"/>
      <c r="H217" s="287"/>
      <c r="I217" s="287"/>
      <c r="J217" s="287"/>
      <c r="K217" s="287"/>
    </row>
    <row r="218" spans="1:11" x14ac:dyDescent="0.4">
      <c r="A218" s="287" t="s">
        <v>635</v>
      </c>
      <c r="B218" s="287" t="s">
        <v>284</v>
      </c>
      <c r="C218" s="287">
        <v>142</v>
      </c>
      <c r="D218" s="287">
        <v>1985</v>
      </c>
      <c r="E218" s="287" t="s">
        <v>901</v>
      </c>
      <c r="F218" s="287">
        <v>4</v>
      </c>
      <c r="G218" s="287" t="s">
        <v>162</v>
      </c>
      <c r="H218" s="287" t="s">
        <v>971</v>
      </c>
      <c r="I218" s="287"/>
      <c r="J218" s="287"/>
      <c r="K218" s="287"/>
    </row>
    <row r="219" spans="1:11" x14ac:dyDescent="0.4">
      <c r="A219" s="287" t="s">
        <v>635</v>
      </c>
      <c r="B219" s="287" t="s">
        <v>284</v>
      </c>
      <c r="C219" s="287">
        <v>142</v>
      </c>
      <c r="D219" s="287">
        <v>1985</v>
      </c>
      <c r="E219" s="287" t="s">
        <v>902</v>
      </c>
      <c r="F219" s="287">
        <v>0.5</v>
      </c>
      <c r="G219" s="287" t="s">
        <v>162</v>
      </c>
      <c r="H219" s="287" t="s">
        <v>971</v>
      </c>
      <c r="I219" s="287"/>
      <c r="J219" s="287"/>
      <c r="K219" s="287"/>
    </row>
    <row r="220" spans="1:11" x14ac:dyDescent="0.4">
      <c r="A220" s="287" t="s">
        <v>635</v>
      </c>
      <c r="B220" s="287" t="s">
        <v>657</v>
      </c>
      <c r="C220" s="287">
        <v>145</v>
      </c>
      <c r="D220" s="287">
        <v>1985</v>
      </c>
      <c r="E220" s="287">
        <v>0</v>
      </c>
      <c r="F220" s="287">
        <v>50</v>
      </c>
      <c r="G220" s="287"/>
      <c r="H220" s="287"/>
      <c r="I220" s="287"/>
      <c r="J220" s="287"/>
      <c r="K220" s="287"/>
    </row>
    <row r="221" spans="1:11" x14ac:dyDescent="0.4">
      <c r="A221" s="287" t="s">
        <v>635</v>
      </c>
      <c r="B221" s="287" t="s">
        <v>657</v>
      </c>
      <c r="C221" s="287">
        <v>167</v>
      </c>
      <c r="D221" s="287">
        <v>1985</v>
      </c>
      <c r="E221" s="287">
        <v>0</v>
      </c>
      <c r="F221" s="287">
        <v>50</v>
      </c>
      <c r="G221" s="287"/>
      <c r="H221" s="287"/>
      <c r="I221" s="287"/>
      <c r="J221" s="287"/>
      <c r="K221" s="287"/>
    </row>
    <row r="222" spans="1:11" x14ac:dyDescent="0.4">
      <c r="A222" s="287" t="s">
        <v>635</v>
      </c>
      <c r="B222" s="287" t="s">
        <v>659</v>
      </c>
      <c r="C222" s="287">
        <v>182</v>
      </c>
      <c r="D222" s="287">
        <v>1985</v>
      </c>
      <c r="E222" s="287">
        <v>30</v>
      </c>
      <c r="F222" s="287"/>
      <c r="G222" s="287"/>
      <c r="H222" s="287"/>
      <c r="I222" s="287"/>
      <c r="J222" s="287"/>
      <c r="K222" s="287"/>
    </row>
    <row r="223" spans="1:11" x14ac:dyDescent="0.4">
      <c r="A223" s="287" t="s">
        <v>635</v>
      </c>
      <c r="B223" s="287" t="s">
        <v>659</v>
      </c>
      <c r="C223" s="287">
        <v>189</v>
      </c>
      <c r="D223" s="287">
        <v>1985</v>
      </c>
      <c r="E223" s="287">
        <v>30</v>
      </c>
      <c r="F223" s="287"/>
      <c r="G223" s="287"/>
      <c r="H223" s="287"/>
      <c r="I223" s="287"/>
      <c r="J223" s="287"/>
      <c r="K223" s="287"/>
    </row>
    <row r="224" spans="1:11" x14ac:dyDescent="0.4">
      <c r="A224" s="287" t="s">
        <v>635</v>
      </c>
      <c r="B224" s="287" t="s">
        <v>659</v>
      </c>
      <c r="C224" s="287">
        <v>196</v>
      </c>
      <c r="D224" s="287">
        <v>1985</v>
      </c>
      <c r="E224" s="287">
        <v>30</v>
      </c>
      <c r="F224" s="287"/>
      <c r="G224" s="287"/>
      <c r="H224" s="287"/>
      <c r="I224" s="287"/>
      <c r="J224" s="287"/>
      <c r="K224" s="287"/>
    </row>
    <row r="225" spans="1:11" x14ac:dyDescent="0.4">
      <c r="A225" s="287" t="s">
        <v>635</v>
      </c>
      <c r="B225" s="287" t="s">
        <v>659</v>
      </c>
      <c r="C225" s="287">
        <v>203</v>
      </c>
      <c r="D225" s="287">
        <v>1985</v>
      </c>
      <c r="E225" s="287">
        <v>30</v>
      </c>
      <c r="F225" s="287"/>
      <c r="G225" s="287"/>
      <c r="H225" s="287"/>
      <c r="I225" s="287"/>
      <c r="J225" s="287"/>
      <c r="K225" s="287"/>
    </row>
    <row r="226" spans="1:11" x14ac:dyDescent="0.4">
      <c r="A226" s="287" t="s">
        <v>635</v>
      </c>
      <c r="B226" s="287" t="s">
        <v>659</v>
      </c>
      <c r="C226" s="287">
        <v>210</v>
      </c>
      <c r="D226" s="287">
        <v>1985</v>
      </c>
      <c r="E226" s="287">
        <v>30</v>
      </c>
      <c r="F226" s="287"/>
      <c r="G226" s="287"/>
      <c r="H226" s="287"/>
      <c r="I226" s="287"/>
      <c r="J226" s="287"/>
      <c r="K226" s="287"/>
    </row>
    <row r="227" spans="1:11" x14ac:dyDescent="0.4">
      <c r="A227" s="287" t="s">
        <v>635</v>
      </c>
      <c r="B227" s="287" t="s">
        <v>659</v>
      </c>
      <c r="C227" s="287">
        <v>217</v>
      </c>
      <c r="D227" s="287">
        <v>1985</v>
      </c>
      <c r="E227" s="287">
        <v>30</v>
      </c>
      <c r="F227" s="287"/>
      <c r="G227" s="287"/>
      <c r="H227" s="287"/>
      <c r="I227" s="287"/>
      <c r="J227" s="287"/>
      <c r="K227" s="287"/>
    </row>
    <row r="228" spans="1:11" x14ac:dyDescent="0.4">
      <c r="A228" s="287" t="s">
        <v>635</v>
      </c>
      <c r="B228" s="287" t="s">
        <v>659</v>
      </c>
      <c r="C228" s="287">
        <v>224</v>
      </c>
      <c r="D228" s="287">
        <v>1985</v>
      </c>
      <c r="E228" s="287">
        <v>30</v>
      </c>
      <c r="F228" s="287"/>
      <c r="G228" s="287"/>
      <c r="H228" s="287"/>
      <c r="I228" s="287"/>
      <c r="J228" s="287"/>
      <c r="K228" s="287"/>
    </row>
    <row r="229" spans="1:11" x14ac:dyDescent="0.4">
      <c r="A229" s="287" t="s">
        <v>635</v>
      </c>
      <c r="B229" s="287" t="s">
        <v>660</v>
      </c>
      <c r="C229" s="287">
        <v>288</v>
      </c>
      <c r="D229" s="287">
        <v>1985</v>
      </c>
      <c r="E229" s="287">
        <v>20</v>
      </c>
      <c r="F229" s="287"/>
      <c r="G229" s="287"/>
      <c r="H229" s="287"/>
      <c r="I229" s="287"/>
      <c r="J229" s="287"/>
      <c r="K229" s="287"/>
    </row>
    <row r="230" spans="1:11" x14ac:dyDescent="0.4">
      <c r="A230" s="287"/>
      <c r="B230" s="287">
        <v>1</v>
      </c>
      <c r="C230" s="287"/>
      <c r="D230" s="287"/>
      <c r="E230" s="287"/>
      <c r="F230" s="287"/>
      <c r="G230" s="287"/>
      <c r="H230" s="287"/>
      <c r="I230" s="287"/>
      <c r="J230" s="287"/>
      <c r="K230" s="287"/>
    </row>
    <row r="231" spans="1:11" x14ac:dyDescent="0.4">
      <c r="A231" s="287"/>
      <c r="B231" s="287" t="s">
        <v>790</v>
      </c>
      <c r="C231" s="287">
        <v>0</v>
      </c>
      <c r="D231" s="287"/>
      <c r="E231" s="287"/>
      <c r="F231" s="287"/>
      <c r="G231" s="287"/>
      <c r="H231" s="287"/>
      <c r="I231" s="287"/>
      <c r="J231" s="287"/>
      <c r="K231" s="287"/>
    </row>
    <row r="232" spans="1:11" x14ac:dyDescent="0.4">
      <c r="A232" s="287"/>
      <c r="B232" s="287"/>
      <c r="C232" s="287"/>
      <c r="D232" s="287"/>
      <c r="E232" s="287"/>
      <c r="F232" s="287"/>
      <c r="G232" s="287"/>
      <c r="H232" s="287"/>
      <c r="I232" s="287"/>
      <c r="J232" s="287"/>
      <c r="K232" s="287"/>
    </row>
    <row r="233" spans="1:11" x14ac:dyDescent="0.4">
      <c r="A233" s="287" t="s">
        <v>903</v>
      </c>
      <c r="B233" s="287">
        <v>289</v>
      </c>
      <c r="C233" s="287">
        <v>1985</v>
      </c>
      <c r="D233" s="287"/>
      <c r="E233" s="287"/>
      <c r="F233" s="287"/>
      <c r="G233" s="287"/>
      <c r="H233" s="287"/>
      <c r="I233" s="287"/>
      <c r="J233" s="287"/>
      <c r="K233" s="287"/>
    </row>
    <row r="237" spans="1:11" x14ac:dyDescent="0.4">
      <c r="A237" s="157" t="s">
        <v>908</v>
      </c>
    </row>
    <row r="238" spans="1:11" x14ac:dyDescent="0.4">
      <c r="A238" s="287" t="s">
        <v>651</v>
      </c>
      <c r="B238" s="287" t="s">
        <v>906</v>
      </c>
      <c r="C238" s="287">
        <v>222</v>
      </c>
      <c r="D238" s="287">
        <v>2011</v>
      </c>
      <c r="E238" s="287"/>
      <c r="F238" s="287"/>
      <c r="G238" s="287"/>
      <c r="H238" s="287"/>
      <c r="I238" s="287"/>
      <c r="J238" s="287"/>
      <c r="K238" s="287"/>
    </row>
    <row r="239" spans="1:11" x14ac:dyDescent="0.4">
      <c r="A239" s="287"/>
      <c r="B239" s="287"/>
      <c r="C239" s="287"/>
      <c r="D239" s="287"/>
      <c r="E239" s="287"/>
      <c r="F239" s="287"/>
      <c r="G239" s="287"/>
      <c r="H239" s="287"/>
      <c r="I239" s="287"/>
      <c r="J239" s="287"/>
      <c r="K239" s="287"/>
    </row>
    <row r="240" spans="1:11" x14ac:dyDescent="0.4">
      <c r="A240" s="287" t="s">
        <v>650</v>
      </c>
      <c r="B240" s="287" t="s">
        <v>142</v>
      </c>
      <c r="C240" s="287"/>
      <c r="D240" s="287"/>
      <c r="E240" s="287"/>
      <c r="F240" s="287"/>
      <c r="G240" s="287"/>
      <c r="H240" s="287"/>
      <c r="I240" s="287"/>
      <c r="J240" s="287"/>
      <c r="K240" s="287"/>
    </row>
    <row r="241" spans="1:11" x14ac:dyDescent="0.4">
      <c r="A241" s="287" t="s">
        <v>635</v>
      </c>
      <c r="B241" s="287" t="s">
        <v>648</v>
      </c>
      <c r="C241" s="287">
        <v>228</v>
      </c>
      <c r="D241" s="287">
        <v>2011</v>
      </c>
      <c r="E241" s="287" t="s">
        <v>145</v>
      </c>
      <c r="F241" s="287">
        <v>5</v>
      </c>
      <c r="G241" s="155">
        <v>1</v>
      </c>
      <c r="H241" s="287">
        <v>35</v>
      </c>
      <c r="I241" s="287">
        <v>25</v>
      </c>
      <c r="J241" s="287">
        <v>11</v>
      </c>
      <c r="K241" s="287">
        <v>6</v>
      </c>
    </row>
    <row r="242" spans="1:11" x14ac:dyDescent="0.4">
      <c r="A242" s="287" t="s">
        <v>635</v>
      </c>
      <c r="B242" s="287" t="s">
        <v>648</v>
      </c>
      <c r="C242" s="287">
        <v>230</v>
      </c>
      <c r="D242" s="287">
        <v>2011</v>
      </c>
      <c r="E242" s="287" t="s">
        <v>282</v>
      </c>
      <c r="F242" s="287">
        <v>8</v>
      </c>
      <c r="G242" s="155">
        <v>1</v>
      </c>
      <c r="H242" s="287">
        <v>0</v>
      </c>
      <c r="I242" s="287">
        <v>5</v>
      </c>
      <c r="J242" s="287"/>
      <c r="K242" s="287"/>
    </row>
    <row r="243" spans="1:11" x14ac:dyDescent="0.4">
      <c r="A243" s="287" t="s">
        <v>635</v>
      </c>
      <c r="B243" s="287" t="s">
        <v>648</v>
      </c>
      <c r="C243" s="287">
        <v>245</v>
      </c>
      <c r="D243" s="287">
        <v>2011</v>
      </c>
      <c r="E243" s="287" t="s">
        <v>278</v>
      </c>
      <c r="F243" s="287">
        <v>3</v>
      </c>
      <c r="G243" s="155">
        <v>1</v>
      </c>
      <c r="H243" s="287">
        <v>0</v>
      </c>
      <c r="I243" s="287">
        <v>8</v>
      </c>
      <c r="J243" s="287"/>
      <c r="K243" s="287"/>
    </row>
    <row r="244" spans="1:11" x14ac:dyDescent="0.4">
      <c r="A244" s="287" t="s">
        <v>635</v>
      </c>
      <c r="B244" s="287" t="s">
        <v>648</v>
      </c>
      <c r="C244" s="287">
        <v>256</v>
      </c>
      <c r="D244" s="287">
        <v>2011</v>
      </c>
      <c r="E244" s="287" t="s">
        <v>278</v>
      </c>
      <c r="F244" s="287">
        <v>8</v>
      </c>
      <c r="G244" s="155">
        <v>1</v>
      </c>
      <c r="H244" s="287">
        <v>0</v>
      </c>
      <c r="I244" s="287">
        <v>5</v>
      </c>
      <c r="J244" s="287"/>
      <c r="K244" s="287"/>
    </row>
    <row r="245" spans="1:11" x14ac:dyDescent="0.4">
      <c r="A245" s="287" t="s">
        <v>635</v>
      </c>
      <c r="B245" s="287" t="s">
        <v>648</v>
      </c>
      <c r="C245" s="287">
        <v>265</v>
      </c>
      <c r="D245" s="287">
        <v>2011</v>
      </c>
      <c r="E245" s="287" t="s">
        <v>278</v>
      </c>
      <c r="F245" s="287">
        <v>8</v>
      </c>
      <c r="G245" s="155">
        <v>1</v>
      </c>
      <c r="H245" s="287">
        <v>0</v>
      </c>
      <c r="I245" s="287">
        <v>5</v>
      </c>
      <c r="J245" s="287"/>
      <c r="K245" s="287"/>
    </row>
    <row r="246" spans="1:11" x14ac:dyDescent="0.4">
      <c r="A246" s="287" t="s">
        <v>635</v>
      </c>
      <c r="B246" s="287" t="s">
        <v>648</v>
      </c>
      <c r="C246" s="287">
        <v>286</v>
      </c>
      <c r="D246" s="287">
        <v>2011</v>
      </c>
      <c r="E246" s="287" t="s">
        <v>282</v>
      </c>
      <c r="F246" s="287">
        <v>8</v>
      </c>
      <c r="G246" s="155">
        <v>1</v>
      </c>
      <c r="H246" s="287">
        <v>0</v>
      </c>
      <c r="I246" s="287">
        <v>5</v>
      </c>
      <c r="J246" s="287"/>
      <c r="K246" s="287"/>
    </row>
    <row r="247" spans="1:11" x14ac:dyDescent="0.4">
      <c r="A247" s="287" t="s">
        <v>635</v>
      </c>
      <c r="B247" s="287" t="s">
        <v>648</v>
      </c>
      <c r="C247" s="287">
        <v>297</v>
      </c>
      <c r="D247" s="287">
        <v>2011</v>
      </c>
      <c r="E247" s="287" t="s">
        <v>278</v>
      </c>
      <c r="F247" s="287">
        <v>3</v>
      </c>
      <c r="G247" s="155">
        <v>1</v>
      </c>
      <c r="H247" s="287">
        <v>0</v>
      </c>
      <c r="I247" s="287">
        <v>8</v>
      </c>
      <c r="J247" s="287"/>
      <c r="K247" s="287"/>
    </row>
    <row r="248" spans="1:11" x14ac:dyDescent="0.4">
      <c r="A248" s="287" t="s">
        <v>649</v>
      </c>
      <c r="B248" s="287" t="s">
        <v>147</v>
      </c>
      <c r="C248" s="287"/>
      <c r="D248" s="287"/>
      <c r="E248" s="287"/>
      <c r="F248" s="287"/>
      <c r="G248" s="287"/>
      <c r="H248" s="287"/>
      <c r="I248" s="287"/>
      <c r="J248" s="287"/>
      <c r="K248" s="287"/>
    </row>
    <row r="249" spans="1:11" x14ac:dyDescent="0.4">
      <c r="A249" s="287" t="s">
        <v>635</v>
      </c>
      <c r="B249" s="287" t="s">
        <v>655</v>
      </c>
      <c r="C249" s="287">
        <v>297</v>
      </c>
      <c r="D249" s="287">
        <v>2011</v>
      </c>
      <c r="E249" s="287" t="s">
        <v>142</v>
      </c>
      <c r="F249" s="287">
        <v>13.8</v>
      </c>
      <c r="G249" s="287">
        <v>0</v>
      </c>
      <c r="H249" s="287" t="s">
        <v>106</v>
      </c>
      <c r="I249" s="287" t="s">
        <v>106</v>
      </c>
      <c r="J249" s="287"/>
      <c r="K249" s="287"/>
    </row>
    <row r="250" spans="1:11" x14ac:dyDescent="0.4">
      <c r="A250" s="287"/>
      <c r="B250" s="287">
        <v>2</v>
      </c>
      <c r="C250" s="287"/>
      <c r="D250" s="287"/>
      <c r="E250" s="287"/>
      <c r="F250" s="287"/>
      <c r="G250" s="287"/>
      <c r="H250" s="287"/>
      <c r="I250" s="287"/>
      <c r="J250" s="287"/>
      <c r="K250" s="287"/>
    </row>
    <row r="251" spans="1:11" x14ac:dyDescent="0.4">
      <c r="A251" s="287"/>
      <c r="B251" s="287" t="s">
        <v>786</v>
      </c>
      <c r="C251" s="287" t="s">
        <v>150</v>
      </c>
      <c r="D251" s="287">
        <v>200</v>
      </c>
      <c r="E251" s="287">
        <v>3</v>
      </c>
      <c r="F251" s="360" t="s">
        <v>1312</v>
      </c>
      <c r="G251" s="287" t="s">
        <v>106</v>
      </c>
      <c r="H251" s="288" t="s">
        <v>909</v>
      </c>
      <c r="I251" s="191" t="s">
        <v>528</v>
      </c>
      <c r="J251" s="287"/>
      <c r="K251" s="287"/>
    </row>
    <row r="252" spans="1:11" x14ac:dyDescent="0.4">
      <c r="A252" s="287"/>
      <c r="B252" s="287" t="s">
        <v>787</v>
      </c>
      <c r="C252" s="287" t="s">
        <v>150</v>
      </c>
      <c r="D252" s="287">
        <v>200</v>
      </c>
      <c r="E252" s="287">
        <v>3</v>
      </c>
      <c r="F252" s="360" t="s">
        <v>1312</v>
      </c>
      <c r="G252" s="287" t="s">
        <v>106</v>
      </c>
      <c r="H252" s="288" t="s">
        <v>910</v>
      </c>
      <c r="I252" s="191" t="s">
        <v>528</v>
      </c>
      <c r="J252" s="287"/>
      <c r="K252" s="287"/>
    </row>
    <row r="253" spans="1:11" x14ac:dyDescent="0.4">
      <c r="A253" s="224" t="s">
        <v>1060</v>
      </c>
      <c r="B253" s="287" t="s">
        <v>106</v>
      </c>
      <c r="C253" s="287"/>
      <c r="D253" s="287"/>
      <c r="E253" s="287"/>
      <c r="F253" s="287"/>
      <c r="G253" s="287"/>
      <c r="H253" s="287"/>
      <c r="I253" s="287"/>
      <c r="J253" s="287"/>
      <c r="K253" s="287"/>
    </row>
    <row r="254" spans="1:11" x14ac:dyDescent="0.4">
      <c r="A254" s="287" t="s">
        <v>635</v>
      </c>
      <c r="B254" s="287" t="s">
        <v>654</v>
      </c>
      <c r="C254" s="287">
        <v>328</v>
      </c>
      <c r="D254" s="287">
        <v>2011</v>
      </c>
      <c r="E254" s="287" t="s">
        <v>291</v>
      </c>
      <c r="F254" s="287">
        <v>12</v>
      </c>
      <c r="G254" t="s">
        <v>971</v>
      </c>
      <c r="H254" s="287">
        <v>1</v>
      </c>
      <c r="I254" s="287">
        <v>3</v>
      </c>
      <c r="J254" s="287"/>
      <c r="K254" s="287"/>
    </row>
    <row r="255" spans="1:11" x14ac:dyDescent="0.4">
      <c r="A255" s="287" t="s">
        <v>635</v>
      </c>
      <c r="B255" s="287" t="s">
        <v>654</v>
      </c>
      <c r="C255" s="287">
        <v>333</v>
      </c>
      <c r="D255" s="287">
        <v>2011</v>
      </c>
      <c r="E255" s="287" t="s">
        <v>291</v>
      </c>
      <c r="F255" s="287">
        <v>4.5</v>
      </c>
      <c r="G255" t="s">
        <v>971</v>
      </c>
      <c r="H255" s="287">
        <v>1</v>
      </c>
      <c r="I255" s="287">
        <v>3</v>
      </c>
      <c r="J255" s="287"/>
      <c r="K255" s="287"/>
    </row>
    <row r="256" spans="1:11" x14ac:dyDescent="0.4">
      <c r="A256" s="287" t="s">
        <v>635</v>
      </c>
      <c r="B256" s="287" t="s">
        <v>654</v>
      </c>
      <c r="C256" s="287">
        <v>76</v>
      </c>
      <c r="D256" s="287">
        <v>2012</v>
      </c>
      <c r="E256" s="287" t="s">
        <v>907</v>
      </c>
      <c r="F256" s="287">
        <v>8.4</v>
      </c>
      <c r="G256" t="s">
        <v>971</v>
      </c>
      <c r="H256" s="287">
        <v>1</v>
      </c>
      <c r="I256" s="287">
        <v>2</v>
      </c>
      <c r="J256" s="287"/>
      <c r="K256" s="287"/>
    </row>
    <row r="257" spans="1:11" x14ac:dyDescent="0.4">
      <c r="A257" s="287" t="s">
        <v>635</v>
      </c>
      <c r="B257" s="287" t="s">
        <v>654</v>
      </c>
      <c r="C257" s="287">
        <v>90</v>
      </c>
      <c r="D257" s="287">
        <v>2012</v>
      </c>
      <c r="E257" s="287" t="s">
        <v>907</v>
      </c>
      <c r="F257" s="287">
        <v>7</v>
      </c>
      <c r="G257" t="s">
        <v>971</v>
      </c>
      <c r="H257" s="287">
        <v>1</v>
      </c>
      <c r="I257" s="287">
        <v>2</v>
      </c>
      <c r="J257" s="287"/>
      <c r="K257" s="287"/>
    </row>
    <row r="258" spans="1:11" x14ac:dyDescent="0.4">
      <c r="A258" s="287" t="s">
        <v>635</v>
      </c>
      <c r="B258" s="287" t="s">
        <v>657</v>
      </c>
      <c r="C258" s="287">
        <v>59</v>
      </c>
      <c r="D258" s="287">
        <v>2012</v>
      </c>
      <c r="E258" s="287">
        <v>0</v>
      </c>
      <c r="F258" s="287">
        <v>50</v>
      </c>
      <c r="G258" s="287"/>
      <c r="H258" s="287"/>
      <c r="I258" s="287"/>
      <c r="J258" s="287"/>
      <c r="K258" s="287"/>
    </row>
    <row r="259" spans="1:11" x14ac:dyDescent="0.4">
      <c r="A259" s="287" t="s">
        <v>635</v>
      </c>
      <c r="B259" s="287" t="s">
        <v>657</v>
      </c>
      <c r="C259" s="287">
        <v>93</v>
      </c>
      <c r="D259" s="287">
        <v>2012</v>
      </c>
      <c r="E259" s="287">
        <v>0</v>
      </c>
      <c r="F259" s="287">
        <v>50</v>
      </c>
      <c r="G259" s="287"/>
      <c r="H259" s="287"/>
      <c r="I259" s="287"/>
      <c r="J259" s="287"/>
      <c r="K259" s="287"/>
    </row>
    <row r="260" spans="1:11" x14ac:dyDescent="0.4">
      <c r="A260" s="287" t="s">
        <v>635</v>
      </c>
      <c r="B260" s="287" t="s">
        <v>660</v>
      </c>
      <c r="C260" s="287">
        <v>206</v>
      </c>
      <c r="D260" s="287">
        <v>2012</v>
      </c>
      <c r="E260" s="287">
        <v>10</v>
      </c>
      <c r="F260" s="287"/>
      <c r="G260" s="287"/>
      <c r="H260" s="287"/>
      <c r="I260" s="287"/>
      <c r="J260" s="287"/>
      <c r="K260" s="287"/>
    </row>
    <row r="261" spans="1:11" x14ac:dyDescent="0.4">
      <c r="A261" s="287"/>
      <c r="B261" s="287">
        <v>2</v>
      </c>
      <c r="C261" s="287"/>
      <c r="D261" s="287"/>
      <c r="E261" s="287"/>
      <c r="F261" s="287"/>
      <c r="G261" s="287"/>
      <c r="H261" s="287"/>
      <c r="I261" s="287"/>
      <c r="J261" s="287"/>
      <c r="K261" s="287"/>
    </row>
    <row r="262" spans="1:11" x14ac:dyDescent="0.4">
      <c r="A262" s="287"/>
      <c r="B262" s="287" t="s">
        <v>786</v>
      </c>
      <c r="C262" s="287">
        <v>0</v>
      </c>
      <c r="D262" s="287"/>
      <c r="E262" s="287"/>
      <c r="F262" s="287"/>
      <c r="G262" s="287"/>
      <c r="H262" s="287"/>
      <c r="I262" s="287"/>
      <c r="J262" s="287"/>
      <c r="K262" s="287"/>
    </row>
    <row r="263" spans="1:11" x14ac:dyDescent="0.4">
      <c r="A263" s="287"/>
      <c r="B263" s="287" t="s">
        <v>787</v>
      </c>
      <c r="C263" s="287">
        <v>0</v>
      </c>
      <c r="D263" s="287"/>
      <c r="E263" s="287"/>
      <c r="F263" s="287"/>
      <c r="G263" s="287"/>
      <c r="H263" s="287"/>
      <c r="I263" s="287"/>
      <c r="J263" s="287"/>
      <c r="K263" s="287"/>
    </row>
    <row r="266" spans="1:11" ht="14.1" x14ac:dyDescent="0.5">
      <c r="A266" s="289" t="s">
        <v>915</v>
      </c>
    </row>
    <row r="267" spans="1:11" x14ac:dyDescent="0.4">
      <c r="A267" s="287" t="s">
        <v>651</v>
      </c>
      <c r="B267" s="287" t="s">
        <v>911</v>
      </c>
      <c r="C267" s="287">
        <v>204</v>
      </c>
      <c r="D267" s="287">
        <v>2009</v>
      </c>
      <c r="E267" s="287"/>
      <c r="F267" s="287"/>
      <c r="G267" s="287"/>
      <c r="H267" s="287"/>
      <c r="I267" s="287"/>
      <c r="J267" s="287"/>
    </row>
    <row r="268" spans="1:11" x14ac:dyDescent="0.4">
      <c r="A268" s="287"/>
      <c r="B268" s="287"/>
      <c r="C268" s="287"/>
      <c r="D268" s="287"/>
      <c r="E268" s="287"/>
      <c r="F268" s="287"/>
      <c r="G268" s="287"/>
      <c r="H268" s="287"/>
      <c r="I268" s="287"/>
      <c r="J268" s="287"/>
    </row>
    <row r="269" spans="1:11" x14ac:dyDescent="0.4">
      <c r="A269" s="287" t="s">
        <v>650</v>
      </c>
      <c r="B269" s="287" t="s">
        <v>142</v>
      </c>
      <c r="C269" s="287"/>
      <c r="D269" s="287"/>
      <c r="E269" s="287"/>
      <c r="F269" s="287"/>
      <c r="G269" s="287"/>
      <c r="H269" s="287"/>
      <c r="I269" s="287"/>
      <c r="J269" s="287"/>
    </row>
    <row r="270" spans="1:11" x14ac:dyDescent="0.4">
      <c r="A270" s="287" t="s">
        <v>635</v>
      </c>
      <c r="B270" s="287" t="s">
        <v>648</v>
      </c>
      <c r="C270" s="287">
        <v>208</v>
      </c>
      <c r="D270" s="287">
        <v>2009</v>
      </c>
      <c r="E270" s="287" t="s">
        <v>1204</v>
      </c>
      <c r="F270" s="287">
        <v>13</v>
      </c>
      <c r="G270" s="155">
        <v>1</v>
      </c>
      <c r="H270" s="287">
        <v>0</v>
      </c>
      <c r="I270" s="287">
        <v>4</v>
      </c>
      <c r="J270" s="287"/>
    </row>
    <row r="271" spans="1:11" x14ac:dyDescent="0.4">
      <c r="A271" s="287" t="s">
        <v>635</v>
      </c>
      <c r="B271" s="287" t="s">
        <v>648</v>
      </c>
      <c r="C271" s="287">
        <v>217</v>
      </c>
      <c r="D271" s="287">
        <v>2009</v>
      </c>
      <c r="E271" s="287" t="s">
        <v>1204</v>
      </c>
      <c r="F271" s="287">
        <v>13</v>
      </c>
      <c r="G271" s="155">
        <v>1</v>
      </c>
      <c r="H271" s="287">
        <v>0</v>
      </c>
      <c r="I271" s="287">
        <v>4</v>
      </c>
      <c r="J271" s="287"/>
    </row>
    <row r="272" spans="1:11" x14ac:dyDescent="0.4">
      <c r="A272" s="287" t="s">
        <v>635</v>
      </c>
      <c r="B272" s="287" t="s">
        <v>648</v>
      </c>
      <c r="C272" s="287">
        <v>218</v>
      </c>
      <c r="D272" s="287">
        <v>2009</v>
      </c>
      <c r="E272" s="287" t="s">
        <v>281</v>
      </c>
      <c r="F272" s="287"/>
      <c r="G272" s="287"/>
      <c r="H272" s="287"/>
      <c r="I272" s="287"/>
      <c r="J272" s="287"/>
    </row>
    <row r="273" spans="1:10" x14ac:dyDescent="0.4">
      <c r="A273" s="287" t="s">
        <v>635</v>
      </c>
      <c r="B273" s="287" t="s">
        <v>648</v>
      </c>
      <c r="C273" s="287">
        <v>293</v>
      </c>
      <c r="D273" s="287">
        <v>2009</v>
      </c>
      <c r="E273" s="287" t="s">
        <v>1204</v>
      </c>
      <c r="F273" s="287">
        <v>13</v>
      </c>
      <c r="G273" s="155">
        <v>1</v>
      </c>
      <c r="H273" s="287">
        <v>0</v>
      </c>
      <c r="I273" s="287">
        <v>4</v>
      </c>
      <c r="J273" s="287"/>
    </row>
    <row r="274" spans="1:10" x14ac:dyDescent="0.4">
      <c r="A274" s="287" t="s">
        <v>635</v>
      </c>
      <c r="B274" s="287" t="s">
        <v>648</v>
      </c>
      <c r="C274" s="287">
        <v>351</v>
      </c>
      <c r="D274" s="287">
        <v>2009</v>
      </c>
      <c r="E274" s="287" t="s">
        <v>1204</v>
      </c>
      <c r="F274" s="287">
        <v>8</v>
      </c>
      <c r="G274" s="155">
        <v>1</v>
      </c>
      <c r="H274" s="287">
        <v>0</v>
      </c>
      <c r="I274" s="287">
        <v>9</v>
      </c>
      <c r="J274" s="287"/>
    </row>
    <row r="275" spans="1:10" x14ac:dyDescent="0.4">
      <c r="A275" s="287" t="s">
        <v>635</v>
      </c>
      <c r="B275" s="287" t="s">
        <v>648</v>
      </c>
      <c r="C275" s="287">
        <v>75</v>
      </c>
      <c r="D275" s="287">
        <v>2010</v>
      </c>
      <c r="E275" s="287" t="s">
        <v>282</v>
      </c>
      <c r="F275" s="287">
        <v>8</v>
      </c>
      <c r="G275" s="155">
        <v>1</v>
      </c>
      <c r="H275" s="287">
        <v>0</v>
      </c>
      <c r="I275" s="287">
        <v>5</v>
      </c>
      <c r="J275" s="287"/>
    </row>
    <row r="276" spans="1:10" x14ac:dyDescent="0.4">
      <c r="A276" s="287" t="s">
        <v>635</v>
      </c>
      <c r="B276" s="287" t="s">
        <v>648</v>
      </c>
      <c r="C276" s="287">
        <v>76</v>
      </c>
      <c r="D276" s="287">
        <v>2010</v>
      </c>
      <c r="E276" s="287" t="s">
        <v>282</v>
      </c>
      <c r="F276" s="287">
        <v>8</v>
      </c>
      <c r="G276" s="155">
        <v>1</v>
      </c>
      <c r="H276" s="287">
        <v>0</v>
      </c>
      <c r="I276" s="287">
        <v>5</v>
      </c>
      <c r="J276" s="287"/>
    </row>
    <row r="277" spans="1:10" x14ac:dyDescent="0.4">
      <c r="A277" s="287" t="s">
        <v>635</v>
      </c>
      <c r="B277" s="287" t="s">
        <v>648</v>
      </c>
      <c r="C277" s="287">
        <v>109</v>
      </c>
      <c r="D277" s="287">
        <v>2010</v>
      </c>
      <c r="E277" s="287" t="s">
        <v>278</v>
      </c>
      <c r="F277" s="287">
        <v>8</v>
      </c>
      <c r="G277" s="155">
        <v>1</v>
      </c>
      <c r="H277" s="287">
        <v>0</v>
      </c>
      <c r="I277" s="287">
        <v>5</v>
      </c>
      <c r="J277" s="287"/>
    </row>
    <row r="278" spans="1:10" x14ac:dyDescent="0.4">
      <c r="A278" s="287" t="s">
        <v>649</v>
      </c>
      <c r="B278" s="287" t="s">
        <v>147</v>
      </c>
      <c r="C278" s="287"/>
      <c r="D278" s="287"/>
      <c r="E278" s="287"/>
      <c r="F278" s="287"/>
      <c r="G278" s="287"/>
      <c r="H278" s="287"/>
      <c r="I278" s="287"/>
      <c r="J278" s="287"/>
    </row>
    <row r="279" spans="1:10" x14ac:dyDescent="0.4">
      <c r="A279" s="287" t="s">
        <v>635</v>
      </c>
      <c r="B279" s="287" t="s">
        <v>655</v>
      </c>
      <c r="C279" s="287">
        <v>217</v>
      </c>
      <c r="D279" s="287">
        <v>2009</v>
      </c>
      <c r="E279" s="287" t="s">
        <v>106</v>
      </c>
      <c r="F279" s="287"/>
      <c r="G279" s="287"/>
      <c r="H279" s="287"/>
      <c r="I279" s="287"/>
      <c r="J279" s="287"/>
    </row>
    <row r="280" spans="1:10" x14ac:dyDescent="0.4">
      <c r="A280" s="287"/>
      <c r="B280" s="287">
        <v>4</v>
      </c>
      <c r="C280" s="287"/>
      <c r="D280" s="287"/>
      <c r="E280" s="287"/>
      <c r="F280" s="287"/>
      <c r="G280" s="287"/>
      <c r="H280" s="287"/>
      <c r="I280" s="287"/>
      <c r="J280" s="287"/>
    </row>
    <row r="281" spans="1:10" x14ac:dyDescent="0.4">
      <c r="A281" s="287"/>
      <c r="B281" s="287" t="s">
        <v>793</v>
      </c>
      <c r="C281" s="287" t="s">
        <v>912</v>
      </c>
      <c r="D281" s="287">
        <v>10.7</v>
      </c>
      <c r="E281" s="191" t="s">
        <v>528</v>
      </c>
      <c r="F281" s="287"/>
      <c r="G281" s="287"/>
      <c r="H281" s="287"/>
      <c r="I281" s="287"/>
      <c r="J281" s="287"/>
    </row>
    <row r="282" spans="1:10" x14ac:dyDescent="0.4">
      <c r="A282" s="287"/>
      <c r="B282" s="287" t="s">
        <v>792</v>
      </c>
      <c r="C282" s="287" t="s">
        <v>912</v>
      </c>
      <c r="D282" s="287">
        <v>9.1</v>
      </c>
      <c r="E282" s="191" t="s">
        <v>528</v>
      </c>
      <c r="F282" s="287"/>
      <c r="G282" s="287"/>
      <c r="H282" s="287"/>
      <c r="I282" s="287"/>
      <c r="J282" s="287"/>
    </row>
    <row r="283" spans="1:10" x14ac:dyDescent="0.4">
      <c r="A283" s="287"/>
      <c r="B283" s="287" t="s">
        <v>791</v>
      </c>
      <c r="C283" s="287" t="s">
        <v>912</v>
      </c>
      <c r="D283" s="287">
        <v>20</v>
      </c>
      <c r="E283" s="191" t="s">
        <v>528</v>
      </c>
      <c r="F283" s="287"/>
      <c r="G283" s="287"/>
      <c r="H283" s="287"/>
      <c r="I283" s="287"/>
      <c r="J283" s="287"/>
    </row>
    <row r="284" spans="1:10" x14ac:dyDescent="0.4">
      <c r="A284" s="287"/>
      <c r="B284" s="287" t="s">
        <v>794</v>
      </c>
      <c r="C284" s="287" t="s">
        <v>912</v>
      </c>
      <c r="D284" s="287">
        <v>203</v>
      </c>
      <c r="E284" s="191" t="s">
        <v>528</v>
      </c>
      <c r="F284" s="287"/>
      <c r="G284" s="287"/>
      <c r="H284" s="287"/>
      <c r="I284" s="287"/>
      <c r="J284" s="287"/>
    </row>
    <row r="285" spans="1:10" x14ac:dyDescent="0.4">
      <c r="A285" s="287" t="s">
        <v>635</v>
      </c>
      <c r="B285" s="287" t="s">
        <v>655</v>
      </c>
      <c r="C285" s="287">
        <v>116</v>
      </c>
      <c r="D285" s="287">
        <v>2010</v>
      </c>
      <c r="E285" s="287" t="s">
        <v>142</v>
      </c>
      <c r="F285" s="287">
        <v>75</v>
      </c>
      <c r="G285" s="287">
        <v>0</v>
      </c>
      <c r="H285" s="287" t="s">
        <v>106</v>
      </c>
      <c r="I285" s="287" t="s">
        <v>106</v>
      </c>
      <c r="J285" s="287"/>
    </row>
    <row r="286" spans="1:10" x14ac:dyDescent="0.4">
      <c r="A286" s="287"/>
      <c r="B286" s="287">
        <v>1</v>
      </c>
      <c r="C286" s="287"/>
      <c r="D286" s="287"/>
      <c r="E286" s="287"/>
      <c r="F286" s="287"/>
      <c r="G286" s="287"/>
      <c r="H286" s="287"/>
      <c r="I286" s="287"/>
      <c r="J286" s="287"/>
    </row>
    <row r="287" spans="1:10" x14ac:dyDescent="0.4">
      <c r="A287" s="287"/>
      <c r="B287" s="287" t="s">
        <v>790</v>
      </c>
      <c r="C287" s="287" t="s">
        <v>150</v>
      </c>
      <c r="D287" s="287">
        <v>11</v>
      </c>
      <c r="E287" s="287">
        <v>4</v>
      </c>
      <c r="F287" s="287"/>
      <c r="G287" s="287"/>
      <c r="H287" s="287"/>
      <c r="I287" s="287"/>
      <c r="J287" s="287"/>
    </row>
    <row r="288" spans="1:10" x14ac:dyDescent="0.4">
      <c r="A288" s="224" t="s">
        <v>1060</v>
      </c>
      <c r="B288" s="287" t="s">
        <v>142</v>
      </c>
      <c r="C288" s="287"/>
      <c r="D288" s="287"/>
      <c r="E288" s="287"/>
      <c r="F288" s="287"/>
      <c r="G288" s="287"/>
      <c r="H288" s="287"/>
      <c r="I288" s="287"/>
      <c r="J288" s="287"/>
    </row>
    <row r="289" spans="1:10" x14ac:dyDescent="0.4">
      <c r="A289" s="287" t="s">
        <v>635</v>
      </c>
      <c r="B289" s="287" t="s">
        <v>284</v>
      </c>
      <c r="C289" s="287">
        <v>160</v>
      </c>
      <c r="D289" s="287">
        <v>2010</v>
      </c>
      <c r="E289" s="287" t="s">
        <v>913</v>
      </c>
      <c r="F289" s="287">
        <v>0.8</v>
      </c>
      <c r="G289" s="287" t="s">
        <v>162</v>
      </c>
      <c r="H289" s="287" t="s">
        <v>971</v>
      </c>
      <c r="I289" s="287"/>
      <c r="J289" s="287"/>
    </row>
    <row r="290" spans="1:10" x14ac:dyDescent="0.4">
      <c r="A290" s="287" t="s">
        <v>635</v>
      </c>
      <c r="B290" s="287" t="s">
        <v>284</v>
      </c>
      <c r="C290" s="287">
        <v>160</v>
      </c>
      <c r="D290" s="287">
        <v>2010</v>
      </c>
      <c r="E290" s="287" t="s">
        <v>914</v>
      </c>
      <c r="F290" s="287">
        <v>0.6</v>
      </c>
      <c r="G290" s="287" t="s">
        <v>162</v>
      </c>
      <c r="H290" s="287" t="s">
        <v>971</v>
      </c>
      <c r="I290" s="287"/>
      <c r="J290" s="287"/>
    </row>
    <row r="291" spans="1:10" x14ac:dyDescent="0.4">
      <c r="A291" s="287" t="s">
        <v>635</v>
      </c>
      <c r="B291" s="287" t="s">
        <v>657</v>
      </c>
      <c r="C291" s="287">
        <v>116</v>
      </c>
      <c r="D291" s="287">
        <v>2010</v>
      </c>
      <c r="E291" s="287">
        <v>0</v>
      </c>
      <c r="F291" s="287">
        <v>25</v>
      </c>
      <c r="G291" s="287"/>
      <c r="H291" s="287"/>
      <c r="I291" s="287"/>
      <c r="J291" s="287"/>
    </row>
    <row r="292" spans="1:10" x14ac:dyDescent="0.4">
      <c r="A292" s="287" t="s">
        <v>635</v>
      </c>
      <c r="B292" s="287" t="s">
        <v>657</v>
      </c>
      <c r="C292" s="287">
        <v>159</v>
      </c>
      <c r="D292" s="287">
        <v>2010</v>
      </c>
      <c r="E292" s="287">
        <v>0</v>
      </c>
      <c r="F292" s="287">
        <v>50</v>
      </c>
      <c r="G292" s="287"/>
      <c r="H292" s="287"/>
      <c r="I292" s="287"/>
      <c r="J292" s="287"/>
    </row>
    <row r="293" spans="1:10" x14ac:dyDescent="0.4">
      <c r="A293" s="287" t="s">
        <v>635</v>
      </c>
      <c r="B293" s="287" t="s">
        <v>660</v>
      </c>
      <c r="C293" s="287">
        <v>299</v>
      </c>
      <c r="D293" s="287">
        <v>2010</v>
      </c>
      <c r="E293" s="287">
        <v>20</v>
      </c>
      <c r="F293" s="287"/>
      <c r="G293" s="287"/>
      <c r="H293" s="287"/>
      <c r="I293" s="287"/>
      <c r="J293" s="287"/>
    </row>
    <row r="294" spans="1:10" x14ac:dyDescent="0.4">
      <c r="A294" s="287"/>
      <c r="B294" s="287">
        <v>1</v>
      </c>
      <c r="C294" s="287"/>
      <c r="D294" s="287"/>
      <c r="E294" s="287"/>
      <c r="F294" s="287"/>
      <c r="G294" s="287"/>
      <c r="H294" s="287"/>
      <c r="I294" s="287"/>
      <c r="J294" s="287"/>
    </row>
    <row r="295" spans="1:10" x14ac:dyDescent="0.4">
      <c r="A295" s="287"/>
      <c r="B295" s="287" t="s">
        <v>790</v>
      </c>
      <c r="C295" s="287">
        <v>0</v>
      </c>
      <c r="D295" s="287"/>
      <c r="E295" s="287"/>
      <c r="F295" s="287"/>
      <c r="G295" s="287"/>
      <c r="H295" s="287"/>
      <c r="I295" s="287"/>
      <c r="J295" s="287"/>
    </row>
    <row r="300" spans="1:10" x14ac:dyDescent="0.4">
      <c r="A300" s="157" t="s">
        <v>1248</v>
      </c>
    </row>
    <row r="301" spans="1:10" x14ac:dyDescent="0.4">
      <c r="A301" s="298" t="s">
        <v>651</v>
      </c>
      <c r="B301" s="298" t="s">
        <v>1023</v>
      </c>
      <c r="C301" s="298">
        <v>201</v>
      </c>
      <c r="D301" s="298">
        <v>2008</v>
      </c>
      <c r="E301" s="298"/>
      <c r="F301" s="298"/>
      <c r="G301" s="298"/>
      <c r="H301" s="298"/>
      <c r="I301" s="298"/>
      <c r="J301" s="298"/>
    </row>
    <row r="302" spans="1:10" x14ac:dyDescent="0.4">
      <c r="A302" s="298"/>
      <c r="B302" s="298"/>
      <c r="C302" s="298"/>
      <c r="D302" s="298"/>
      <c r="E302" s="298"/>
      <c r="F302" s="298"/>
      <c r="G302" s="298"/>
      <c r="H302" s="298"/>
      <c r="I302" s="298"/>
      <c r="J302" s="298"/>
    </row>
    <row r="303" spans="1:10" x14ac:dyDescent="0.4">
      <c r="A303" s="298" t="s">
        <v>650</v>
      </c>
      <c r="B303" s="298" t="s">
        <v>142</v>
      </c>
      <c r="C303" s="298"/>
      <c r="D303" s="298"/>
      <c r="E303" s="298"/>
      <c r="F303" s="298"/>
      <c r="G303" s="298"/>
      <c r="H303" s="298"/>
      <c r="I303" s="298"/>
      <c r="J303" s="298"/>
    </row>
    <row r="304" spans="1:10" x14ac:dyDescent="0.4">
      <c r="A304" s="298" t="s">
        <v>635</v>
      </c>
      <c r="B304" s="298" t="s">
        <v>648</v>
      </c>
      <c r="C304" s="298">
        <v>206</v>
      </c>
      <c r="D304" s="298">
        <v>2008</v>
      </c>
      <c r="E304" s="298" t="s">
        <v>179</v>
      </c>
      <c r="F304" s="298">
        <v>6</v>
      </c>
      <c r="G304" s="155">
        <v>1</v>
      </c>
      <c r="H304" s="298">
        <v>0</v>
      </c>
      <c r="I304" s="298">
        <v>29</v>
      </c>
      <c r="J304" s="298"/>
    </row>
    <row r="305" spans="1:10" x14ac:dyDescent="0.4">
      <c r="A305" s="298" t="s">
        <v>635</v>
      </c>
      <c r="B305" s="298" t="s">
        <v>648</v>
      </c>
      <c r="C305" s="298">
        <v>206</v>
      </c>
      <c r="D305" s="298">
        <v>2008</v>
      </c>
      <c r="E305" s="298" t="s">
        <v>179</v>
      </c>
      <c r="F305" s="298">
        <v>8</v>
      </c>
      <c r="G305" s="155">
        <v>1</v>
      </c>
      <c r="H305" s="298">
        <v>0</v>
      </c>
      <c r="I305" s="298">
        <v>29</v>
      </c>
      <c r="J305" s="298"/>
    </row>
    <row r="306" spans="1:10" x14ac:dyDescent="0.4">
      <c r="A306" s="298" t="s">
        <v>635</v>
      </c>
      <c r="B306" s="298" t="s">
        <v>648</v>
      </c>
      <c r="C306" s="298">
        <v>207</v>
      </c>
      <c r="D306" s="298">
        <v>2008</v>
      </c>
      <c r="E306" s="298" t="s">
        <v>278</v>
      </c>
      <c r="F306" s="298">
        <v>3</v>
      </c>
      <c r="G306" s="155">
        <v>1</v>
      </c>
      <c r="H306" s="298">
        <v>0</v>
      </c>
      <c r="I306" s="298">
        <v>8</v>
      </c>
      <c r="J306" s="298"/>
    </row>
    <row r="307" spans="1:10" x14ac:dyDescent="0.4">
      <c r="A307" s="298" t="s">
        <v>635</v>
      </c>
      <c r="B307" s="298" t="s">
        <v>648</v>
      </c>
      <c r="C307" s="298">
        <v>207</v>
      </c>
      <c r="D307" s="298">
        <v>2008</v>
      </c>
      <c r="E307" s="298" t="s">
        <v>282</v>
      </c>
      <c r="F307" s="298">
        <v>8</v>
      </c>
      <c r="G307" s="155">
        <v>1</v>
      </c>
      <c r="H307" s="298">
        <v>0</v>
      </c>
      <c r="I307" s="298">
        <v>29</v>
      </c>
      <c r="J307" s="298"/>
    </row>
    <row r="308" spans="1:10" x14ac:dyDescent="0.4">
      <c r="A308" s="298" t="s">
        <v>635</v>
      </c>
      <c r="B308" s="298" t="s">
        <v>648</v>
      </c>
      <c r="C308" s="298">
        <v>232</v>
      </c>
      <c r="D308" s="298">
        <v>2008</v>
      </c>
      <c r="E308" s="298" t="s">
        <v>281</v>
      </c>
      <c r="F308" s="298"/>
      <c r="G308" s="298"/>
      <c r="H308" s="298"/>
      <c r="I308" s="298"/>
      <c r="J308" s="298"/>
    </row>
    <row r="309" spans="1:10" x14ac:dyDescent="0.4">
      <c r="A309" s="298" t="s">
        <v>635</v>
      </c>
      <c r="B309" s="298" t="s">
        <v>648</v>
      </c>
      <c r="C309" s="298">
        <v>71</v>
      </c>
      <c r="D309" s="298">
        <v>2009</v>
      </c>
      <c r="E309" s="298" t="s">
        <v>281</v>
      </c>
      <c r="F309" s="298"/>
      <c r="G309" s="298"/>
      <c r="H309" s="298"/>
      <c r="I309" s="298"/>
      <c r="J309" s="298"/>
    </row>
    <row r="310" spans="1:10" x14ac:dyDescent="0.4">
      <c r="A310" s="298" t="s">
        <v>635</v>
      </c>
      <c r="B310" s="298" t="s">
        <v>648</v>
      </c>
      <c r="C310" s="298">
        <v>323</v>
      </c>
      <c r="D310" s="298">
        <v>2009</v>
      </c>
      <c r="E310" s="298" t="s">
        <v>278</v>
      </c>
      <c r="F310" s="298">
        <v>8</v>
      </c>
      <c r="G310" s="155">
        <v>1</v>
      </c>
      <c r="H310" s="298">
        <v>0</v>
      </c>
      <c r="I310" s="298">
        <v>5</v>
      </c>
      <c r="J310" s="298"/>
    </row>
    <row r="311" spans="1:10" x14ac:dyDescent="0.4">
      <c r="A311" s="298" t="s">
        <v>635</v>
      </c>
      <c r="B311" s="298" t="s">
        <v>648</v>
      </c>
      <c r="C311" s="298">
        <v>68</v>
      </c>
      <c r="D311" s="298">
        <v>2010</v>
      </c>
      <c r="E311" s="298" t="s">
        <v>281</v>
      </c>
      <c r="F311" s="298"/>
      <c r="G311" s="298"/>
      <c r="H311" s="298"/>
      <c r="I311" s="298"/>
      <c r="J311" s="298"/>
    </row>
    <row r="312" spans="1:10" x14ac:dyDescent="0.4">
      <c r="A312" s="298" t="s">
        <v>635</v>
      </c>
      <c r="B312" s="298" t="s">
        <v>648</v>
      </c>
      <c r="C312" s="298">
        <v>39</v>
      </c>
      <c r="D312" s="298">
        <v>2011</v>
      </c>
      <c r="E312" s="298" t="s">
        <v>278</v>
      </c>
      <c r="F312" s="298">
        <v>8</v>
      </c>
      <c r="G312" s="155">
        <v>1</v>
      </c>
      <c r="H312" s="298">
        <v>0</v>
      </c>
      <c r="I312" s="298">
        <v>5</v>
      </c>
      <c r="J312" s="298"/>
    </row>
    <row r="313" spans="1:10" x14ac:dyDescent="0.4">
      <c r="A313" s="298" t="s">
        <v>635</v>
      </c>
      <c r="B313" s="298" t="s">
        <v>648</v>
      </c>
      <c r="C313" s="298">
        <v>41</v>
      </c>
      <c r="D313" s="298">
        <v>2011</v>
      </c>
      <c r="E313" s="298" t="s">
        <v>278</v>
      </c>
      <c r="F313" s="298">
        <v>8</v>
      </c>
      <c r="G313" s="155">
        <v>1</v>
      </c>
      <c r="H313" s="298">
        <v>0</v>
      </c>
      <c r="I313" s="298">
        <v>5</v>
      </c>
      <c r="J313" s="298"/>
    </row>
    <row r="314" spans="1:10" x14ac:dyDescent="0.4">
      <c r="A314" s="298" t="s">
        <v>635</v>
      </c>
      <c r="B314" s="298" t="s">
        <v>648</v>
      </c>
      <c r="C314" s="298">
        <v>63</v>
      </c>
      <c r="D314" s="298">
        <v>2011</v>
      </c>
      <c r="E314" s="298" t="s">
        <v>281</v>
      </c>
      <c r="F314" s="298"/>
      <c r="G314" s="298"/>
      <c r="H314" s="298"/>
      <c r="I314" s="298"/>
      <c r="J314" s="298"/>
    </row>
    <row r="315" spans="1:10" x14ac:dyDescent="0.4">
      <c r="A315" s="298" t="s">
        <v>649</v>
      </c>
      <c r="B315" s="298" t="s">
        <v>147</v>
      </c>
      <c r="C315" s="298"/>
      <c r="D315" s="298"/>
      <c r="E315" s="298"/>
      <c r="F315" s="298"/>
      <c r="G315" s="298"/>
      <c r="H315" s="298"/>
      <c r="I315" s="298"/>
      <c r="J315" s="298"/>
    </row>
    <row r="316" spans="1:10" x14ac:dyDescent="0.4">
      <c r="A316" s="298" t="s">
        <v>635</v>
      </c>
      <c r="B316" s="298" t="s">
        <v>655</v>
      </c>
      <c r="C316" s="298">
        <v>231</v>
      </c>
      <c r="D316" s="298">
        <v>2008</v>
      </c>
      <c r="E316" s="298" t="s">
        <v>142</v>
      </c>
      <c r="F316" s="298">
        <v>17.600000000000001</v>
      </c>
      <c r="G316" s="298">
        <v>0</v>
      </c>
      <c r="H316" s="298" t="s">
        <v>106</v>
      </c>
      <c r="I316" s="298" t="s">
        <v>106</v>
      </c>
      <c r="J316" s="298"/>
    </row>
    <row r="317" spans="1:10" x14ac:dyDescent="0.4">
      <c r="A317" s="298"/>
      <c r="B317" s="298">
        <v>1</v>
      </c>
      <c r="C317" s="298"/>
      <c r="D317" s="298"/>
      <c r="E317" s="298"/>
      <c r="F317" s="298"/>
      <c r="G317" s="298"/>
      <c r="H317" s="298"/>
      <c r="I317" s="298"/>
      <c r="J317" s="298"/>
    </row>
    <row r="318" spans="1:10" x14ac:dyDescent="0.4">
      <c r="A318" s="298"/>
      <c r="B318" s="298" t="s">
        <v>789</v>
      </c>
      <c r="C318" s="298" t="s">
        <v>150</v>
      </c>
      <c r="D318" s="298">
        <v>1923</v>
      </c>
      <c r="E318" s="298">
        <v>0.5</v>
      </c>
      <c r="F318" s="191" t="s">
        <v>528</v>
      </c>
      <c r="G318" s="298"/>
      <c r="H318" s="298"/>
      <c r="I318" s="298"/>
      <c r="J318" s="298"/>
    </row>
    <row r="319" spans="1:10" x14ac:dyDescent="0.4">
      <c r="A319" s="298" t="s">
        <v>656</v>
      </c>
      <c r="B319" s="298" t="s">
        <v>142</v>
      </c>
      <c r="C319" s="298"/>
      <c r="D319" s="298"/>
      <c r="E319" s="298"/>
      <c r="F319" s="298"/>
      <c r="G319" s="298"/>
      <c r="H319" s="298"/>
      <c r="I319" s="298"/>
      <c r="J319" s="298"/>
    </row>
    <row r="320" spans="1:10" x14ac:dyDescent="0.4">
      <c r="A320" s="298" t="s">
        <v>635</v>
      </c>
      <c r="B320" s="298" t="s">
        <v>654</v>
      </c>
      <c r="C320" s="298">
        <v>60</v>
      </c>
      <c r="D320" s="298">
        <v>2010</v>
      </c>
      <c r="E320" s="298" t="s">
        <v>907</v>
      </c>
      <c r="F320" s="298">
        <v>12</v>
      </c>
      <c r="G320" t="s">
        <v>971</v>
      </c>
      <c r="H320" s="298">
        <v>1</v>
      </c>
      <c r="I320" s="298">
        <v>2</v>
      </c>
      <c r="J320" s="298"/>
    </row>
    <row r="321" spans="1:19" x14ac:dyDescent="0.4">
      <c r="A321" s="298" t="s">
        <v>635</v>
      </c>
      <c r="B321" s="298" t="s">
        <v>654</v>
      </c>
      <c r="C321" s="298">
        <v>45</v>
      </c>
      <c r="D321" s="298">
        <v>2011</v>
      </c>
      <c r="E321" s="298" t="s">
        <v>907</v>
      </c>
      <c r="F321" s="298">
        <v>12</v>
      </c>
      <c r="G321" t="s">
        <v>971</v>
      </c>
      <c r="H321" s="298">
        <v>1</v>
      </c>
      <c r="I321" s="298">
        <v>2</v>
      </c>
      <c r="J321" s="298"/>
    </row>
    <row r="322" spans="1:19" x14ac:dyDescent="0.4">
      <c r="A322" s="298" t="s">
        <v>635</v>
      </c>
      <c r="B322" s="298" t="s">
        <v>1024</v>
      </c>
      <c r="C322" s="298">
        <v>132</v>
      </c>
      <c r="D322" s="298">
        <v>2009</v>
      </c>
      <c r="E322" s="298">
        <v>4</v>
      </c>
      <c r="F322" s="298" t="s">
        <v>106</v>
      </c>
      <c r="G322" s="298">
        <v>0</v>
      </c>
      <c r="H322" s="298"/>
      <c r="I322" s="298"/>
      <c r="J322" s="298"/>
      <c r="N322" s="33" t="s">
        <v>1162</v>
      </c>
      <c r="O322" s="46"/>
      <c r="P322" s="41" t="s">
        <v>1021</v>
      </c>
    </row>
    <row r="323" spans="1:19" x14ac:dyDescent="0.4">
      <c r="A323" s="298" t="s">
        <v>635</v>
      </c>
      <c r="B323" s="298" t="s">
        <v>1024</v>
      </c>
      <c r="C323" s="298">
        <v>183</v>
      </c>
      <c r="D323" s="298">
        <v>2009</v>
      </c>
      <c r="E323" s="298">
        <v>4</v>
      </c>
      <c r="F323" s="298" t="s">
        <v>106</v>
      </c>
      <c r="G323" s="298">
        <v>0</v>
      </c>
      <c r="H323" s="298"/>
      <c r="I323" s="298"/>
      <c r="J323" s="298"/>
      <c r="O323" s="42"/>
      <c r="P323" s="41" t="s">
        <v>171</v>
      </c>
    </row>
    <row r="324" spans="1:19" x14ac:dyDescent="0.4">
      <c r="A324" s="298" t="s">
        <v>635</v>
      </c>
      <c r="B324" s="298" t="s">
        <v>1024</v>
      </c>
      <c r="C324" s="298">
        <v>224</v>
      </c>
      <c r="D324" s="298">
        <v>2009</v>
      </c>
      <c r="E324" s="298">
        <v>4</v>
      </c>
      <c r="F324" s="298" t="s">
        <v>106</v>
      </c>
      <c r="G324" s="298">
        <v>0</v>
      </c>
      <c r="H324" s="298"/>
      <c r="I324" s="298"/>
      <c r="J324" s="298"/>
      <c r="N324" s="43"/>
      <c r="O324" s="42"/>
      <c r="P324" s="41" t="s">
        <v>172</v>
      </c>
      <c r="S324" s="3" t="s">
        <v>1163</v>
      </c>
    </row>
    <row r="325" spans="1:19" x14ac:dyDescent="0.4">
      <c r="A325" s="298" t="s">
        <v>635</v>
      </c>
      <c r="B325" s="298" t="s">
        <v>1024</v>
      </c>
      <c r="C325" s="298">
        <v>268</v>
      </c>
      <c r="D325" s="298">
        <v>2009</v>
      </c>
      <c r="E325" s="298">
        <v>4</v>
      </c>
      <c r="F325" s="298" t="s">
        <v>106</v>
      </c>
      <c r="G325" s="298">
        <v>0</v>
      </c>
      <c r="H325" s="298"/>
      <c r="I325" s="298"/>
      <c r="J325" s="298"/>
      <c r="N325" s="43"/>
      <c r="O325" s="42"/>
      <c r="P325" s="41" t="s">
        <v>173</v>
      </c>
      <c r="S325" s="3" t="s">
        <v>1164</v>
      </c>
    </row>
    <row r="326" spans="1:19" x14ac:dyDescent="0.4">
      <c r="A326" s="298" t="s">
        <v>635</v>
      </c>
      <c r="B326" s="298" t="s">
        <v>1024</v>
      </c>
      <c r="C326" s="298">
        <v>141</v>
      </c>
      <c r="D326" s="298">
        <v>2010</v>
      </c>
      <c r="E326" s="298">
        <v>4</v>
      </c>
      <c r="F326" s="298" t="s">
        <v>106</v>
      </c>
      <c r="G326" s="298">
        <v>0</v>
      </c>
      <c r="H326" s="298"/>
      <c r="I326" s="298"/>
      <c r="J326" s="298"/>
    </row>
    <row r="327" spans="1:19" x14ac:dyDescent="0.4">
      <c r="A327" s="298" t="s">
        <v>635</v>
      </c>
      <c r="B327" s="298" t="s">
        <v>1024</v>
      </c>
      <c r="C327" s="298">
        <v>173</v>
      </c>
      <c r="D327" s="298">
        <v>2010</v>
      </c>
      <c r="E327" s="298">
        <v>4</v>
      </c>
      <c r="F327" s="298" t="s">
        <v>106</v>
      </c>
      <c r="G327" s="298">
        <v>0</v>
      </c>
      <c r="H327" s="298"/>
      <c r="I327" s="298"/>
      <c r="J327" s="298"/>
    </row>
    <row r="328" spans="1:19" x14ac:dyDescent="0.4">
      <c r="A328" s="298" t="s">
        <v>635</v>
      </c>
      <c r="B328" s="298" t="s">
        <v>1024</v>
      </c>
      <c r="C328" s="298">
        <v>230</v>
      </c>
      <c r="D328" s="298">
        <v>2010</v>
      </c>
      <c r="E328" s="298">
        <v>4</v>
      </c>
      <c r="F328" s="298" t="s">
        <v>106</v>
      </c>
      <c r="G328" s="298">
        <v>0</v>
      </c>
      <c r="H328" s="298"/>
      <c r="I328" s="298"/>
      <c r="J328" s="298"/>
    </row>
    <row r="329" spans="1:19" x14ac:dyDescent="0.4">
      <c r="A329" s="298" t="s">
        <v>635</v>
      </c>
      <c r="B329" s="298" t="s">
        <v>1024</v>
      </c>
      <c r="C329" s="298">
        <v>263</v>
      </c>
      <c r="D329" s="298">
        <v>2010</v>
      </c>
      <c r="E329" s="298">
        <v>4</v>
      </c>
      <c r="F329" s="298" t="s">
        <v>106</v>
      </c>
      <c r="G329" s="298">
        <v>0</v>
      </c>
      <c r="H329" s="298"/>
      <c r="I329" s="298"/>
      <c r="J329" s="298"/>
    </row>
    <row r="330" spans="1:19" x14ac:dyDescent="0.4">
      <c r="A330" s="298" t="s">
        <v>635</v>
      </c>
      <c r="B330" s="298" t="s">
        <v>1024</v>
      </c>
      <c r="C330" s="298">
        <v>117</v>
      </c>
      <c r="D330" s="298">
        <v>2011</v>
      </c>
      <c r="E330" s="298">
        <v>4</v>
      </c>
      <c r="F330" s="298" t="s">
        <v>106</v>
      </c>
      <c r="G330" s="298">
        <v>0</v>
      </c>
      <c r="H330" s="298"/>
      <c r="I330" s="298"/>
      <c r="J330" s="298"/>
    </row>
    <row r="331" spans="1:19" x14ac:dyDescent="0.4">
      <c r="A331" s="298" t="s">
        <v>635</v>
      </c>
      <c r="B331" s="298" t="s">
        <v>1024</v>
      </c>
      <c r="C331" s="298">
        <v>174</v>
      </c>
      <c r="D331" s="298">
        <v>2011</v>
      </c>
      <c r="E331" s="298">
        <v>4</v>
      </c>
      <c r="F331" s="298" t="s">
        <v>106</v>
      </c>
      <c r="G331" s="298">
        <v>0</v>
      </c>
      <c r="H331" s="298"/>
      <c r="I331" s="298"/>
      <c r="J331" s="298"/>
    </row>
    <row r="332" spans="1:19" x14ac:dyDescent="0.4">
      <c r="A332" s="298" t="s">
        <v>635</v>
      </c>
      <c r="B332" s="298" t="s">
        <v>1024</v>
      </c>
      <c r="C332" s="298">
        <v>221</v>
      </c>
      <c r="D332" s="298">
        <v>2011</v>
      </c>
      <c r="E332" s="298">
        <v>4</v>
      </c>
      <c r="F332" s="298" t="s">
        <v>106</v>
      </c>
      <c r="G332" s="298">
        <v>0</v>
      </c>
      <c r="H332" s="298"/>
      <c r="I332" s="298"/>
      <c r="J332" s="298"/>
    </row>
    <row r="333" spans="1:19" x14ac:dyDescent="0.4">
      <c r="A333" s="298" t="s">
        <v>635</v>
      </c>
      <c r="B333" s="298" t="s">
        <v>660</v>
      </c>
      <c r="C333" s="298">
        <v>221</v>
      </c>
      <c r="D333" s="298">
        <v>2011</v>
      </c>
      <c r="E333" s="298">
        <v>4</v>
      </c>
      <c r="F333" s="298"/>
      <c r="G333" s="298"/>
      <c r="H333" s="298"/>
      <c r="I333" s="298"/>
      <c r="J333" s="298"/>
    </row>
    <row r="334" spans="1:19" x14ac:dyDescent="0.4">
      <c r="A334" s="298"/>
      <c r="B334" s="298">
        <v>1</v>
      </c>
      <c r="C334" s="298"/>
      <c r="D334" s="298"/>
      <c r="E334" s="298"/>
      <c r="F334" s="298"/>
      <c r="G334" s="298"/>
      <c r="H334" s="298"/>
      <c r="I334" s="298"/>
      <c r="J334" s="298"/>
    </row>
    <row r="335" spans="1:19" x14ac:dyDescent="0.4">
      <c r="A335" s="298"/>
      <c r="B335" s="298" t="s">
        <v>789</v>
      </c>
      <c r="C335" s="298">
        <v>0</v>
      </c>
      <c r="D335" s="298"/>
      <c r="E335" s="298"/>
      <c r="F335" s="298"/>
      <c r="G335" s="298"/>
      <c r="H335" s="298"/>
      <c r="I335" s="298"/>
      <c r="J335" s="298"/>
    </row>
    <row r="339" spans="1:22" x14ac:dyDescent="0.4">
      <c r="A339" t="s">
        <v>1249</v>
      </c>
      <c r="N339" t="s">
        <v>1249</v>
      </c>
    </row>
    <row r="340" spans="1:22" x14ac:dyDescent="0.4">
      <c r="A340" t="s">
        <v>1099</v>
      </c>
      <c r="N340" t="s">
        <v>1101</v>
      </c>
    </row>
    <row r="341" spans="1:22" x14ac:dyDescent="0.4">
      <c r="A341" s="298" t="s">
        <v>1095</v>
      </c>
      <c r="B341" s="298"/>
      <c r="C341" s="298"/>
      <c r="D341" s="298"/>
      <c r="E341" s="298"/>
      <c r="F341" s="298"/>
      <c r="G341" s="298"/>
      <c r="H341" s="298"/>
      <c r="I341" s="298"/>
      <c r="N341" s="298" t="s">
        <v>1095</v>
      </c>
      <c r="O341" s="298"/>
      <c r="P341" s="298"/>
      <c r="Q341" s="298"/>
      <c r="R341" s="298"/>
      <c r="S341" s="298"/>
      <c r="T341" s="298"/>
      <c r="U341" s="298"/>
      <c r="V341" s="298"/>
    </row>
    <row r="342" spans="1:22" x14ac:dyDescent="0.4">
      <c r="A342" s="298" t="s">
        <v>142</v>
      </c>
      <c r="B342" s="298"/>
      <c r="C342" s="298"/>
      <c r="D342" s="298"/>
      <c r="E342" s="298"/>
      <c r="F342" s="298"/>
      <c r="G342" s="298"/>
      <c r="H342" s="298"/>
      <c r="I342" s="298"/>
      <c r="N342" s="298" t="s">
        <v>142</v>
      </c>
      <c r="O342" s="298"/>
      <c r="P342" s="298"/>
      <c r="Q342" s="298"/>
      <c r="R342" s="298"/>
      <c r="S342" s="298"/>
      <c r="T342" s="298"/>
      <c r="U342" s="298"/>
      <c r="V342" s="298"/>
    </row>
    <row r="343" spans="1:22" x14ac:dyDescent="0.4">
      <c r="A343" s="298">
        <v>3</v>
      </c>
      <c r="B343" s="298"/>
      <c r="C343" s="298"/>
      <c r="D343" s="298"/>
      <c r="E343" s="298"/>
      <c r="F343" s="298"/>
      <c r="G343" s="298"/>
      <c r="H343" s="298"/>
      <c r="I343" s="298"/>
      <c r="N343" s="298">
        <v>3</v>
      </c>
      <c r="O343" s="298"/>
      <c r="P343" s="298"/>
      <c r="Q343" s="298"/>
      <c r="R343" s="298"/>
      <c r="S343" s="298"/>
      <c r="T343" s="298"/>
      <c r="U343" s="298"/>
      <c r="V343" s="298"/>
    </row>
    <row r="344" spans="1:22" x14ac:dyDescent="0.4">
      <c r="A344" s="298">
        <v>227</v>
      </c>
      <c r="B344" s="298">
        <v>1983</v>
      </c>
      <c r="C344" s="298" t="s">
        <v>1204</v>
      </c>
      <c r="D344" s="298">
        <v>8</v>
      </c>
      <c r="E344" s="155">
        <v>1</v>
      </c>
      <c r="F344" s="298">
        <v>0</v>
      </c>
      <c r="G344" s="298">
        <v>20</v>
      </c>
      <c r="H344" s="298"/>
      <c r="I344" s="298"/>
      <c r="N344" s="298">
        <v>227</v>
      </c>
      <c r="O344" s="298">
        <v>1983</v>
      </c>
      <c r="P344" s="298" t="s">
        <v>1204</v>
      </c>
      <c r="Q344" s="298">
        <v>8</v>
      </c>
      <c r="R344" s="155">
        <v>1</v>
      </c>
      <c r="S344" s="298">
        <v>0</v>
      </c>
      <c r="T344" s="298">
        <v>20</v>
      </c>
      <c r="U344" s="298"/>
      <c r="V344" s="298"/>
    </row>
    <row r="345" spans="1:22" x14ac:dyDescent="0.4">
      <c r="A345" s="298">
        <v>258</v>
      </c>
      <c r="B345" s="298">
        <v>1983</v>
      </c>
      <c r="C345" s="298" t="s">
        <v>1096</v>
      </c>
      <c r="D345" s="298">
        <v>8</v>
      </c>
      <c r="E345" s="155">
        <v>1</v>
      </c>
      <c r="F345" s="298">
        <v>35</v>
      </c>
      <c r="G345" s="298">
        <v>25</v>
      </c>
      <c r="H345" s="298">
        <v>11</v>
      </c>
      <c r="I345" s="298">
        <v>5</v>
      </c>
      <c r="N345" s="298">
        <v>258</v>
      </c>
      <c r="O345" s="298">
        <v>1983</v>
      </c>
      <c r="P345" s="298" t="s">
        <v>1096</v>
      </c>
      <c r="Q345" s="298">
        <v>8</v>
      </c>
      <c r="R345" s="155">
        <v>1</v>
      </c>
      <c r="S345" s="298">
        <v>35</v>
      </c>
      <c r="T345" s="298">
        <v>25</v>
      </c>
      <c r="U345" s="298">
        <v>11</v>
      </c>
      <c r="V345" s="298">
        <v>5</v>
      </c>
    </row>
    <row r="346" spans="1:22" x14ac:dyDescent="0.4">
      <c r="A346" s="298">
        <v>306</v>
      </c>
      <c r="B346" s="298">
        <v>1983</v>
      </c>
      <c r="C346" s="298" t="s">
        <v>1097</v>
      </c>
      <c r="D346" s="298">
        <v>8</v>
      </c>
      <c r="E346" s="155">
        <v>1</v>
      </c>
      <c r="F346" s="298">
        <v>0</v>
      </c>
      <c r="G346" s="298">
        <v>5</v>
      </c>
      <c r="H346" s="298"/>
      <c r="I346" s="298"/>
      <c r="N346" s="298">
        <v>306</v>
      </c>
      <c r="O346" s="298">
        <v>1983</v>
      </c>
      <c r="P346" s="298" t="s">
        <v>1097</v>
      </c>
      <c r="Q346" s="298">
        <v>8</v>
      </c>
      <c r="R346" s="155">
        <v>1</v>
      </c>
      <c r="S346" s="298">
        <v>0</v>
      </c>
      <c r="T346" s="298">
        <v>5</v>
      </c>
      <c r="U346" s="298"/>
      <c r="V346" s="298"/>
    </row>
    <row r="347" spans="1:22" x14ac:dyDescent="0.4">
      <c r="A347" s="298" t="s">
        <v>147</v>
      </c>
      <c r="B347" s="298"/>
      <c r="C347" s="298"/>
      <c r="D347" s="298"/>
      <c r="E347" s="298"/>
      <c r="F347" s="298"/>
      <c r="G347" s="298"/>
      <c r="H347" s="298"/>
      <c r="I347" s="298"/>
      <c r="N347" s="298" t="s">
        <v>147</v>
      </c>
      <c r="O347" s="298"/>
      <c r="P347" s="298"/>
      <c r="Q347" s="298"/>
      <c r="R347" s="298"/>
      <c r="S347" s="298"/>
      <c r="T347" s="298"/>
      <c r="U347" s="298"/>
      <c r="V347" s="298"/>
    </row>
    <row r="348" spans="1:22" x14ac:dyDescent="0.4">
      <c r="A348" s="298">
        <v>1</v>
      </c>
      <c r="B348" s="298"/>
      <c r="C348" s="298"/>
      <c r="D348" s="298"/>
      <c r="E348" s="298"/>
      <c r="F348" s="298"/>
      <c r="G348" s="298"/>
      <c r="H348" s="298"/>
      <c r="I348" s="298"/>
      <c r="N348" s="298">
        <v>1</v>
      </c>
      <c r="O348" s="298"/>
      <c r="P348" s="298"/>
      <c r="Q348" s="298"/>
      <c r="R348" s="298"/>
      <c r="S348" s="298"/>
      <c r="T348" s="298"/>
      <c r="U348" s="298"/>
      <c r="V348" s="298"/>
    </row>
    <row r="349" spans="1:22" x14ac:dyDescent="0.4">
      <c r="A349" s="298">
        <v>2</v>
      </c>
      <c r="B349" s="298">
        <v>306</v>
      </c>
      <c r="C349" s="298">
        <v>1983</v>
      </c>
      <c r="D349" s="298" t="s">
        <v>142</v>
      </c>
      <c r="E349" s="298">
        <v>12</v>
      </c>
      <c r="F349" s="298">
        <v>0</v>
      </c>
      <c r="G349" s="298" t="s">
        <v>106</v>
      </c>
      <c r="H349" s="298" t="s">
        <v>106</v>
      </c>
      <c r="I349" s="298"/>
      <c r="N349" s="298">
        <v>2</v>
      </c>
      <c r="O349" s="298">
        <v>306</v>
      </c>
      <c r="P349" s="298">
        <v>1983</v>
      </c>
      <c r="Q349" s="298" t="s">
        <v>142</v>
      </c>
      <c r="R349" s="298">
        <v>12</v>
      </c>
      <c r="S349" s="298">
        <v>0</v>
      </c>
      <c r="T349" s="298" t="s">
        <v>106</v>
      </c>
      <c r="U349" s="298" t="s">
        <v>106</v>
      </c>
      <c r="V349" s="298"/>
    </row>
    <row r="350" spans="1:22" x14ac:dyDescent="0.4">
      <c r="A350" s="298" t="s">
        <v>786</v>
      </c>
      <c r="B350" s="298" t="s">
        <v>150</v>
      </c>
      <c r="C350" s="298">
        <v>258</v>
      </c>
      <c r="D350" s="298">
        <v>2</v>
      </c>
      <c r="E350" s="360" t="s">
        <v>1312</v>
      </c>
      <c r="F350" s="287" t="s">
        <v>106</v>
      </c>
      <c r="G350" s="288" t="s">
        <v>909</v>
      </c>
      <c r="H350" s="191" t="s">
        <v>528</v>
      </c>
      <c r="I350" s="298"/>
      <c r="N350" s="298" t="s">
        <v>786</v>
      </c>
      <c r="O350" s="298" t="s">
        <v>150</v>
      </c>
      <c r="P350" s="298">
        <v>258</v>
      </c>
      <c r="Q350" s="298">
        <v>2</v>
      </c>
      <c r="R350" s="360" t="s">
        <v>1312</v>
      </c>
      <c r="S350" s="298" t="s">
        <v>142</v>
      </c>
      <c r="T350" s="191" t="s">
        <v>528</v>
      </c>
      <c r="U350" s="298"/>
      <c r="V350" s="298"/>
    </row>
    <row r="351" spans="1:22" x14ac:dyDescent="0.4">
      <c r="A351" s="298" t="s">
        <v>788</v>
      </c>
      <c r="B351" s="298" t="s">
        <v>150</v>
      </c>
      <c r="C351" s="298">
        <v>25</v>
      </c>
      <c r="D351" s="298">
        <v>2</v>
      </c>
      <c r="E351" s="360" t="s">
        <v>1312</v>
      </c>
      <c r="F351" s="287" t="s">
        <v>106</v>
      </c>
      <c r="G351" s="288" t="s">
        <v>910</v>
      </c>
      <c r="H351" s="191" t="s">
        <v>528</v>
      </c>
      <c r="I351" s="298"/>
      <c r="N351" s="298" t="s">
        <v>788</v>
      </c>
      <c r="O351" s="298" t="s">
        <v>150</v>
      </c>
      <c r="P351" s="298">
        <v>25</v>
      </c>
      <c r="Q351" s="298">
        <v>2</v>
      </c>
      <c r="R351" s="360" t="s">
        <v>1312</v>
      </c>
      <c r="S351" s="298" t="s">
        <v>1100</v>
      </c>
      <c r="T351" s="191" t="s">
        <v>528</v>
      </c>
      <c r="U351" s="298"/>
      <c r="V351" s="298"/>
    </row>
    <row r="352" spans="1:22" x14ac:dyDescent="0.4">
      <c r="A352" s="298" t="s">
        <v>1098</v>
      </c>
      <c r="B352" s="298"/>
      <c r="C352" s="298"/>
      <c r="D352" s="298"/>
      <c r="E352" s="298"/>
      <c r="F352" s="298"/>
      <c r="G352" s="298"/>
      <c r="H352" s="298"/>
      <c r="I352" s="298"/>
      <c r="N352" s="298" t="s">
        <v>1098</v>
      </c>
      <c r="O352" s="298"/>
      <c r="P352" s="298"/>
      <c r="Q352" s="298"/>
      <c r="R352" s="298"/>
      <c r="S352" s="298"/>
      <c r="T352" s="298"/>
      <c r="U352" s="298"/>
      <c r="V352" s="298"/>
    </row>
    <row r="353" spans="1:22" x14ac:dyDescent="0.4">
      <c r="A353" s="298">
        <v>0</v>
      </c>
      <c r="B353" s="298"/>
      <c r="C353" s="298"/>
      <c r="D353" s="298"/>
      <c r="E353" s="298"/>
      <c r="F353" s="298"/>
      <c r="G353" s="298"/>
      <c r="H353" s="298"/>
      <c r="I353" s="298"/>
      <c r="N353" s="298">
        <v>0</v>
      </c>
      <c r="O353" s="298"/>
      <c r="P353" s="298"/>
      <c r="Q353" s="298"/>
      <c r="R353" s="298"/>
      <c r="S353" s="298"/>
      <c r="T353" s="298"/>
      <c r="U353" s="298"/>
      <c r="V353" s="298"/>
    </row>
    <row r="354" spans="1:22" x14ac:dyDescent="0.4">
      <c r="A354" s="298">
        <v>0</v>
      </c>
      <c r="B354" s="298"/>
      <c r="C354" s="298"/>
      <c r="D354" s="298"/>
      <c r="E354" s="298"/>
      <c r="F354" s="298"/>
      <c r="G354" s="298"/>
      <c r="H354" s="298"/>
      <c r="I354" s="298"/>
      <c r="N354" s="298">
        <v>0</v>
      </c>
      <c r="O354" s="298"/>
      <c r="P354" s="298"/>
      <c r="Q354" s="298"/>
      <c r="R354" s="298"/>
      <c r="S354" s="298"/>
      <c r="T354" s="298"/>
      <c r="U354" s="298"/>
      <c r="V354" s="298"/>
    </row>
    <row r="355" spans="1:22" x14ac:dyDescent="0.4">
      <c r="A355" s="298">
        <v>0</v>
      </c>
      <c r="B355" s="298"/>
      <c r="C355" s="298"/>
      <c r="D355" s="298"/>
      <c r="E355" s="298"/>
      <c r="F355" s="298"/>
      <c r="G355" s="298"/>
      <c r="H355" s="298"/>
      <c r="I355" s="298"/>
      <c r="N355" s="298">
        <v>0</v>
      </c>
      <c r="O355" s="298"/>
      <c r="P355" s="298"/>
      <c r="Q355" s="298"/>
      <c r="R355" s="298"/>
      <c r="S355" s="298"/>
      <c r="T355" s="298"/>
      <c r="U355" s="298"/>
      <c r="V355" s="298"/>
    </row>
    <row r="356" spans="1:22" x14ac:dyDescent="0.4">
      <c r="A356" s="298">
        <v>3</v>
      </c>
      <c r="B356" s="298"/>
      <c r="C356" s="298"/>
      <c r="D356" s="298"/>
      <c r="E356" s="298"/>
      <c r="F356" s="298"/>
      <c r="G356" s="298"/>
      <c r="H356" s="298"/>
      <c r="I356" s="298"/>
      <c r="N356" s="298">
        <v>3</v>
      </c>
      <c r="O356" s="298"/>
      <c r="P356" s="298"/>
      <c r="Q356" s="298"/>
      <c r="R356" s="298"/>
      <c r="S356" s="298"/>
      <c r="T356" s="298"/>
      <c r="U356" s="298"/>
      <c r="V356" s="298"/>
    </row>
    <row r="357" spans="1:22" x14ac:dyDescent="0.4">
      <c r="A357" s="298">
        <v>47</v>
      </c>
      <c r="B357" s="298">
        <v>1984</v>
      </c>
      <c r="C357" s="298">
        <v>65</v>
      </c>
      <c r="D357" s="298">
        <v>50</v>
      </c>
      <c r="E357" s="298"/>
      <c r="F357" s="298"/>
      <c r="G357" s="298"/>
      <c r="H357" s="298"/>
      <c r="I357" s="298"/>
      <c r="N357" s="298">
        <v>47</v>
      </c>
      <c r="O357" s="298">
        <v>1984</v>
      </c>
      <c r="P357" s="298">
        <v>65</v>
      </c>
      <c r="Q357" s="298">
        <v>50</v>
      </c>
      <c r="R357" s="298"/>
      <c r="S357" s="298"/>
      <c r="T357" s="298"/>
      <c r="U357" s="298"/>
      <c r="V357" s="298"/>
    </row>
    <row r="358" spans="1:22" x14ac:dyDescent="0.4">
      <c r="A358" s="298">
        <v>75</v>
      </c>
      <c r="B358" s="298">
        <v>1984</v>
      </c>
      <c r="C358" s="298">
        <v>92</v>
      </c>
      <c r="D358" s="298">
        <v>50</v>
      </c>
      <c r="E358" s="298"/>
      <c r="F358" s="298"/>
      <c r="G358" s="298"/>
      <c r="H358" s="298"/>
      <c r="I358" s="298"/>
      <c r="N358" s="298">
        <v>75</v>
      </c>
      <c r="O358" s="298">
        <v>1984</v>
      </c>
      <c r="P358" s="298">
        <v>92</v>
      </c>
      <c r="Q358" s="298">
        <v>50</v>
      </c>
      <c r="R358" s="298"/>
      <c r="S358" s="298"/>
      <c r="T358" s="298"/>
      <c r="U358" s="298"/>
      <c r="V358" s="298"/>
    </row>
    <row r="359" spans="1:22" x14ac:dyDescent="0.4">
      <c r="A359" s="298">
        <v>107</v>
      </c>
      <c r="B359" s="298">
        <v>1984</v>
      </c>
      <c r="C359" s="298">
        <v>33</v>
      </c>
      <c r="D359" s="298">
        <v>50</v>
      </c>
      <c r="E359" s="298"/>
      <c r="F359" s="298"/>
      <c r="G359" s="298"/>
      <c r="H359" s="298"/>
      <c r="I359" s="298"/>
      <c r="N359" s="298">
        <v>107</v>
      </c>
      <c r="O359" s="298">
        <v>1984</v>
      </c>
      <c r="P359" s="298">
        <v>33</v>
      </c>
      <c r="Q359" s="298">
        <v>50</v>
      </c>
      <c r="R359" s="298"/>
      <c r="S359" s="298"/>
      <c r="T359" s="298"/>
      <c r="U359" s="298"/>
      <c r="V359" s="298"/>
    </row>
    <row r="360" spans="1:22" x14ac:dyDescent="0.4">
      <c r="A360" s="298">
        <v>0</v>
      </c>
      <c r="B360" s="298"/>
      <c r="C360" s="298"/>
      <c r="D360" s="298"/>
      <c r="E360" s="298"/>
      <c r="F360" s="298"/>
      <c r="G360" s="298"/>
      <c r="H360" s="298"/>
      <c r="I360" s="298"/>
      <c r="N360" s="298">
        <v>0</v>
      </c>
      <c r="O360" s="298"/>
      <c r="P360" s="298"/>
      <c r="Q360" s="298"/>
      <c r="R360" s="298"/>
      <c r="S360" s="298"/>
      <c r="T360" s="298"/>
      <c r="U360" s="298"/>
      <c r="V360" s="298"/>
    </row>
    <row r="361" spans="1:22" x14ac:dyDescent="0.4">
      <c r="A361" s="298">
        <v>199</v>
      </c>
      <c r="B361" s="298">
        <v>1984</v>
      </c>
      <c r="C361" s="298">
        <v>0.2</v>
      </c>
      <c r="D361" s="298">
        <v>0</v>
      </c>
      <c r="E361" s="298"/>
      <c r="F361" s="298"/>
      <c r="G361" s="298"/>
      <c r="H361" s="298"/>
      <c r="I361" s="298"/>
      <c r="N361" s="298">
        <v>199</v>
      </c>
      <c r="O361" s="298">
        <v>1984</v>
      </c>
      <c r="P361" s="298">
        <v>0.2</v>
      </c>
      <c r="Q361" s="298">
        <v>0</v>
      </c>
      <c r="R361" s="298"/>
      <c r="S361" s="298"/>
      <c r="T361" s="298"/>
      <c r="U361" s="298"/>
      <c r="V361" s="298"/>
    </row>
    <row r="362" spans="1:22" x14ac:dyDescent="0.4">
      <c r="A362" s="298">
        <v>199</v>
      </c>
      <c r="B362" s="298">
        <v>1984</v>
      </c>
      <c r="C362" s="298">
        <v>0.2</v>
      </c>
      <c r="D362" s="298">
        <v>0</v>
      </c>
      <c r="E362" s="298"/>
      <c r="F362" s="298"/>
      <c r="G362" s="298"/>
      <c r="H362" s="298"/>
      <c r="I362" s="298"/>
      <c r="N362" s="298">
        <v>199</v>
      </c>
      <c r="O362" s="298">
        <v>1984</v>
      </c>
      <c r="P362" s="298">
        <v>0.2</v>
      </c>
      <c r="Q362" s="298">
        <v>0</v>
      </c>
      <c r="R362" s="298"/>
      <c r="S362" s="298"/>
      <c r="T362" s="298"/>
      <c r="U362" s="298"/>
      <c r="V362" s="298"/>
    </row>
    <row r="367" spans="1:22" x14ac:dyDescent="0.4">
      <c r="A367" t="s">
        <v>1249</v>
      </c>
    </row>
    <row r="368" spans="1:22" x14ac:dyDescent="0.4">
      <c r="A368" t="s">
        <v>1169</v>
      </c>
    </row>
    <row r="369" spans="1:20" x14ac:dyDescent="0.4">
      <c r="A369" s="327" t="s">
        <v>635</v>
      </c>
      <c r="B369" s="327" t="s">
        <v>284</v>
      </c>
      <c r="C369" s="327">
        <v>300</v>
      </c>
      <c r="D369" s="327">
        <v>1994</v>
      </c>
      <c r="E369" s="327" t="s">
        <v>166</v>
      </c>
      <c r="F369" s="327">
        <v>3</v>
      </c>
      <c r="G369" s="327" t="s">
        <v>162</v>
      </c>
      <c r="H369" s="327" t="s">
        <v>972</v>
      </c>
      <c r="I369" s="329" t="s">
        <v>986</v>
      </c>
      <c r="J369" s="327">
        <v>10</v>
      </c>
    </row>
    <row r="370" spans="1:20" x14ac:dyDescent="0.4">
      <c r="A370" s="327" t="s">
        <v>635</v>
      </c>
      <c r="B370" s="327" t="s">
        <v>654</v>
      </c>
      <c r="C370" s="327">
        <v>300</v>
      </c>
      <c r="D370" s="327">
        <v>1994</v>
      </c>
      <c r="E370" s="327" t="s">
        <v>170</v>
      </c>
      <c r="F370" s="327">
        <v>6</v>
      </c>
      <c r="G370" t="s">
        <v>982</v>
      </c>
      <c r="H370" s="327">
        <v>0.7</v>
      </c>
      <c r="I370" s="327">
        <v>2</v>
      </c>
      <c r="J370" s="328"/>
    </row>
    <row r="372" spans="1:20" x14ac:dyDescent="0.4">
      <c r="A372" t="s">
        <v>1170</v>
      </c>
    </row>
    <row r="373" spans="1:20" ht="24.6" x14ac:dyDescent="0.4">
      <c r="A373" s="327" t="s">
        <v>635</v>
      </c>
      <c r="B373" s="327" t="s">
        <v>284</v>
      </c>
      <c r="C373" s="327">
        <v>120</v>
      </c>
      <c r="D373" s="327">
        <v>1994</v>
      </c>
      <c r="E373" s="327" t="s">
        <v>166</v>
      </c>
      <c r="F373" s="327">
        <v>3</v>
      </c>
      <c r="G373" s="327" t="s">
        <v>162</v>
      </c>
      <c r="H373" s="327" t="s">
        <v>972</v>
      </c>
      <c r="I373" s="327" t="s">
        <v>986</v>
      </c>
      <c r="J373" s="327">
        <v>10</v>
      </c>
      <c r="K373" s="328"/>
    </row>
    <row r="374" spans="1:20" x14ac:dyDescent="0.4">
      <c r="A374" s="327" t="s">
        <v>635</v>
      </c>
      <c r="B374" s="327" t="s">
        <v>284</v>
      </c>
      <c r="C374" s="327">
        <v>120</v>
      </c>
      <c r="D374" s="327">
        <v>1994</v>
      </c>
      <c r="E374" s="327" t="s">
        <v>166</v>
      </c>
      <c r="F374" s="327">
        <v>3</v>
      </c>
      <c r="G374" s="327" t="s">
        <v>162</v>
      </c>
      <c r="H374" s="327" t="s">
        <v>437</v>
      </c>
      <c r="I374" s="327">
        <v>10</v>
      </c>
      <c r="J374" s="327">
        <v>5</v>
      </c>
      <c r="K374" s="327">
        <v>5</v>
      </c>
    </row>
    <row r="377" spans="1:20" ht="24.9" x14ac:dyDescent="0.8">
      <c r="A377" s="361" t="s">
        <v>1323</v>
      </c>
      <c r="B377" s="362"/>
      <c r="C377" s="362"/>
      <c r="D377" s="413" t="s">
        <v>1438</v>
      </c>
      <c r="E377" s="362"/>
      <c r="F377" s="362"/>
      <c r="G377" s="362"/>
      <c r="H377" s="362"/>
      <c r="I377" s="362"/>
      <c r="J377" s="362"/>
      <c r="K377" s="362"/>
      <c r="L377" s="362"/>
      <c r="M377" s="362"/>
      <c r="N377" s="362"/>
      <c r="O377" s="362"/>
      <c r="P377" s="362"/>
      <c r="Q377" s="362"/>
      <c r="R377" s="362"/>
      <c r="S377" s="362"/>
      <c r="T377" s="362"/>
    </row>
    <row r="378" spans="1:20" x14ac:dyDescent="0.4">
      <c r="B378">
        <v>2</v>
      </c>
    </row>
    <row r="379" spans="1:20" x14ac:dyDescent="0.4">
      <c r="B379" t="s">
        <v>786</v>
      </c>
      <c r="C379" t="s">
        <v>150</v>
      </c>
      <c r="D379">
        <v>200</v>
      </c>
      <c r="E379">
        <v>3</v>
      </c>
      <c r="F379" s="360" t="s">
        <v>1312</v>
      </c>
      <c r="G379" s="287" t="s">
        <v>106</v>
      </c>
      <c r="H379" s="288" t="s">
        <v>909</v>
      </c>
      <c r="I379" s="191" t="s">
        <v>528</v>
      </c>
      <c r="J379" s="298"/>
      <c r="M379">
        <v>3</v>
      </c>
    </row>
    <row r="380" spans="1:20" x14ac:dyDescent="0.4">
      <c r="B380" t="s">
        <v>794</v>
      </c>
      <c r="C380" t="s">
        <v>150</v>
      </c>
      <c r="D380">
        <v>200</v>
      </c>
      <c r="E380">
        <v>3</v>
      </c>
      <c r="F380" s="360" t="s">
        <v>1312</v>
      </c>
      <c r="G380" s="287" t="s">
        <v>106</v>
      </c>
      <c r="H380" s="288" t="s">
        <v>910</v>
      </c>
      <c r="I380" s="191" t="s">
        <v>528</v>
      </c>
      <c r="J380" s="298"/>
      <c r="M380" t="s">
        <v>786</v>
      </c>
      <c r="N380" t="s">
        <v>150</v>
      </c>
      <c r="O380">
        <v>200</v>
      </c>
      <c r="P380">
        <v>3</v>
      </c>
      <c r="Q380" t="s">
        <v>909</v>
      </c>
      <c r="R380" t="s">
        <v>142</v>
      </c>
      <c r="S380" t="s">
        <v>528</v>
      </c>
    </row>
    <row r="381" spans="1:20" x14ac:dyDescent="0.4">
      <c r="M381" t="s">
        <v>794</v>
      </c>
      <c r="N381" t="s">
        <v>150</v>
      </c>
      <c r="O381">
        <v>200</v>
      </c>
      <c r="P381">
        <v>3</v>
      </c>
      <c r="Q381" t="s">
        <v>909</v>
      </c>
      <c r="R381" t="s">
        <v>142</v>
      </c>
      <c r="S381" t="s">
        <v>528</v>
      </c>
    </row>
    <row r="382" spans="1:20" x14ac:dyDescent="0.4">
      <c r="M382" t="s">
        <v>653</v>
      </c>
      <c r="N382" t="s">
        <v>150</v>
      </c>
      <c r="O382">
        <v>200</v>
      </c>
      <c r="P382">
        <v>3</v>
      </c>
      <c r="Q382" t="s">
        <v>909</v>
      </c>
      <c r="R382" t="s">
        <v>142</v>
      </c>
      <c r="S382" t="s">
        <v>528</v>
      </c>
    </row>
    <row r="424" spans="1:16" x14ac:dyDescent="0.4">
      <c r="A424">
        <v>3</v>
      </c>
    </row>
    <row r="425" spans="1:16" x14ac:dyDescent="0.4">
      <c r="A425" t="s">
        <v>786</v>
      </c>
      <c r="B425" t="s">
        <v>150</v>
      </c>
      <c r="C425">
        <v>200</v>
      </c>
      <c r="D425">
        <v>3</v>
      </c>
      <c r="E425" t="s">
        <v>910</v>
      </c>
      <c r="F425" t="s">
        <v>142</v>
      </c>
      <c r="G425" t="s">
        <v>528</v>
      </c>
      <c r="J425">
        <v>2</v>
      </c>
    </row>
    <row r="426" spans="1:16" x14ac:dyDescent="0.4">
      <c r="A426" t="s">
        <v>794</v>
      </c>
      <c r="B426" t="s">
        <v>150</v>
      </c>
      <c r="C426">
        <v>200</v>
      </c>
      <c r="D426">
        <v>3</v>
      </c>
      <c r="E426" t="s">
        <v>1313</v>
      </c>
      <c r="F426" t="s">
        <v>142</v>
      </c>
      <c r="G426" t="s">
        <v>528</v>
      </c>
      <c r="J426" t="s">
        <v>786</v>
      </c>
      <c r="K426" t="s">
        <v>150</v>
      </c>
      <c r="L426">
        <v>200</v>
      </c>
      <c r="M426">
        <v>3</v>
      </c>
      <c r="N426" t="s">
        <v>1314</v>
      </c>
      <c r="O426" t="s">
        <v>142</v>
      </c>
      <c r="P426" t="s">
        <v>528</v>
      </c>
    </row>
    <row r="427" spans="1:16" x14ac:dyDescent="0.4">
      <c r="A427" t="s">
        <v>653</v>
      </c>
      <c r="B427" t="s">
        <v>150</v>
      </c>
      <c r="C427">
        <v>200</v>
      </c>
      <c r="D427">
        <v>3</v>
      </c>
      <c r="E427" t="s">
        <v>1313</v>
      </c>
      <c r="F427" t="s">
        <v>142</v>
      </c>
      <c r="G427" t="s">
        <v>528</v>
      </c>
      <c r="J427" t="s">
        <v>794</v>
      </c>
      <c r="K427" t="s">
        <v>150</v>
      </c>
      <c r="L427">
        <v>200</v>
      </c>
      <c r="M427">
        <v>3</v>
      </c>
      <c r="N427" t="s">
        <v>1313</v>
      </c>
      <c r="O427" t="s">
        <v>142</v>
      </c>
      <c r="P427" t="s">
        <v>528</v>
      </c>
    </row>
    <row r="457" spans="1:18" x14ac:dyDescent="0.4">
      <c r="J457" t="s">
        <v>635</v>
      </c>
      <c r="K457" t="s">
        <v>655</v>
      </c>
      <c r="L457">
        <v>280</v>
      </c>
      <c r="M457">
        <v>2011</v>
      </c>
      <c r="N457" t="s">
        <v>142</v>
      </c>
      <c r="O457">
        <v>8</v>
      </c>
      <c r="P457">
        <v>0</v>
      </c>
      <c r="Q457" t="s">
        <v>106</v>
      </c>
      <c r="R457" t="s">
        <v>106</v>
      </c>
    </row>
    <row r="458" spans="1:18" x14ac:dyDescent="0.4">
      <c r="A458">
        <v>4</v>
      </c>
      <c r="K458">
        <v>3</v>
      </c>
    </row>
    <row r="459" spans="1:18" x14ac:dyDescent="0.4">
      <c r="A459" t="s">
        <v>786</v>
      </c>
      <c r="B459" t="s">
        <v>150</v>
      </c>
      <c r="C459">
        <v>200</v>
      </c>
      <c r="D459">
        <v>3</v>
      </c>
      <c r="E459" t="s">
        <v>1313</v>
      </c>
      <c r="F459" t="s">
        <v>142</v>
      </c>
      <c r="G459" t="s">
        <v>528</v>
      </c>
      <c r="K459" t="s">
        <v>786</v>
      </c>
      <c r="L459" t="s">
        <v>150</v>
      </c>
      <c r="M459">
        <v>175</v>
      </c>
      <c r="N459">
        <v>2</v>
      </c>
      <c r="O459" s="414">
        <v>45292</v>
      </c>
      <c r="P459" t="s">
        <v>106</v>
      </c>
      <c r="Q459" t="s">
        <v>1313</v>
      </c>
      <c r="R459" t="s">
        <v>528</v>
      </c>
    </row>
    <row r="460" spans="1:18" x14ac:dyDescent="0.4">
      <c r="A460" t="s">
        <v>794</v>
      </c>
      <c r="B460" t="s">
        <v>150</v>
      </c>
      <c r="C460">
        <v>200</v>
      </c>
      <c r="D460">
        <v>3</v>
      </c>
      <c r="E460" t="s">
        <v>1313</v>
      </c>
      <c r="F460" t="s">
        <v>142</v>
      </c>
      <c r="G460" t="s">
        <v>528</v>
      </c>
      <c r="K460" t="s">
        <v>664</v>
      </c>
      <c r="L460" t="s">
        <v>150</v>
      </c>
      <c r="M460">
        <v>175</v>
      </c>
      <c r="N460">
        <v>2</v>
      </c>
      <c r="O460" s="414">
        <v>45292</v>
      </c>
      <c r="P460" t="s">
        <v>106</v>
      </c>
      <c r="Q460" t="s">
        <v>1439</v>
      </c>
      <c r="R460" t="s">
        <v>528</v>
      </c>
    </row>
    <row r="461" spans="1:18" x14ac:dyDescent="0.4">
      <c r="A461" t="s">
        <v>653</v>
      </c>
      <c r="B461" t="s">
        <v>150</v>
      </c>
      <c r="C461">
        <v>200</v>
      </c>
      <c r="D461">
        <v>3</v>
      </c>
      <c r="E461" t="s">
        <v>1313</v>
      </c>
      <c r="F461" t="s">
        <v>142</v>
      </c>
      <c r="G461" t="s">
        <v>528</v>
      </c>
      <c r="K461" t="s">
        <v>1440</v>
      </c>
      <c r="L461" t="s">
        <v>150</v>
      </c>
      <c r="M461">
        <v>175</v>
      </c>
      <c r="N461">
        <v>2</v>
      </c>
      <c r="O461" s="414">
        <v>45292</v>
      </c>
      <c r="P461" t="s">
        <v>106</v>
      </c>
      <c r="Q461" t="s">
        <v>1441</v>
      </c>
      <c r="R461" t="s">
        <v>528</v>
      </c>
    </row>
    <row r="462" spans="1:18" x14ac:dyDescent="0.4">
      <c r="A462" t="s">
        <v>132</v>
      </c>
      <c r="B462" t="s">
        <v>150</v>
      </c>
      <c r="C462">
        <v>200</v>
      </c>
      <c r="D462">
        <v>3</v>
      </c>
      <c r="E462" t="s">
        <v>1313</v>
      </c>
      <c r="F462" t="s">
        <v>142</v>
      </c>
      <c r="G462" t="s">
        <v>528</v>
      </c>
    </row>
  </sheetData>
  <sheetProtection selectLockedCells="1" selectUnlockedCells="1"/>
  <pageMargins left="0.78749999999999998" right="0.78749999999999998" top="0.98402777777777772" bottom="0.98402777777777772" header="0.51180555555555551" footer="0.51180555555555551"/>
  <pageSetup paperSize="9" firstPageNumber="0" orientation="portrait" horizontalDpi="300" verticalDpi="300"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8000"/>
  </sheetPr>
  <dimension ref="A1:I53"/>
  <sheetViews>
    <sheetView workbookViewId="0">
      <selection sqref="A1:A3"/>
    </sheetView>
  </sheetViews>
  <sheetFormatPr baseColWidth="10" defaultRowHeight="12.3" x14ac:dyDescent="0.4"/>
  <cols>
    <col min="1" max="1" width="36" customWidth="1"/>
    <col min="2" max="2" width="6.109375" customWidth="1"/>
  </cols>
  <sheetData>
    <row r="1" spans="1:9" x14ac:dyDescent="0.4">
      <c r="A1" s="3" t="s">
        <v>101</v>
      </c>
      <c r="B1" t="s">
        <v>107</v>
      </c>
      <c r="G1" t="s">
        <v>0</v>
      </c>
      <c r="I1" s="34">
        <v>40968</v>
      </c>
    </row>
    <row r="2" spans="1:9" x14ac:dyDescent="0.4">
      <c r="A2" s="3" t="s">
        <v>102</v>
      </c>
      <c r="B2" t="s">
        <v>522</v>
      </c>
    </row>
    <row r="3" spans="1:9" x14ac:dyDescent="0.4">
      <c r="A3" s="3" t="s">
        <v>127</v>
      </c>
      <c r="B3" t="s">
        <v>523</v>
      </c>
    </row>
    <row r="4" spans="1:9" x14ac:dyDescent="0.4">
      <c r="A4" s="3" t="s">
        <v>387</v>
      </c>
      <c r="B4" t="s">
        <v>524</v>
      </c>
    </row>
    <row r="5" spans="1:9" x14ac:dyDescent="0.4">
      <c r="A5" s="27" t="s">
        <v>103</v>
      </c>
    </row>
    <row r="6" spans="1:9" x14ac:dyDescent="0.4">
      <c r="A6" s="359" t="s">
        <v>1307</v>
      </c>
    </row>
    <row r="7" spans="1:9" ht="17.7" x14ac:dyDescent="0.6">
      <c r="A7" s="358" t="s">
        <v>1306</v>
      </c>
    </row>
    <row r="9" spans="1:9" x14ac:dyDescent="0.4">
      <c r="C9" s="3" t="s">
        <v>105</v>
      </c>
    </row>
    <row r="10" spans="1:9" x14ac:dyDescent="0.4">
      <c r="A10" s="148">
        <v>20120229</v>
      </c>
      <c r="B10" s="112"/>
      <c r="C10" t="s">
        <v>1140</v>
      </c>
    </row>
    <row r="11" spans="1:9" x14ac:dyDescent="0.4">
      <c r="A11" s="149" t="s">
        <v>525</v>
      </c>
      <c r="B11" s="129">
        <v>3</v>
      </c>
      <c r="C11" t="s">
        <v>526</v>
      </c>
    </row>
    <row r="12" spans="1:9" x14ac:dyDescent="0.4">
      <c r="A12" s="149" t="s">
        <v>527</v>
      </c>
      <c r="B12" s="129" t="s">
        <v>528</v>
      </c>
      <c r="C12" t="s">
        <v>529</v>
      </c>
    </row>
    <row r="13" spans="1:9" x14ac:dyDescent="0.4">
      <c r="A13" s="150" t="s">
        <v>272</v>
      </c>
      <c r="B13" s="117"/>
      <c r="C13" t="s">
        <v>530</v>
      </c>
    </row>
    <row r="14" spans="1:9" x14ac:dyDescent="0.4">
      <c r="A14" s="54"/>
    </row>
    <row r="15" spans="1:9" x14ac:dyDescent="0.4">
      <c r="A15" s="49" t="s">
        <v>531</v>
      </c>
    </row>
    <row r="16" spans="1:9" x14ac:dyDescent="0.4">
      <c r="A16" s="23" t="s">
        <v>532</v>
      </c>
      <c r="B16" t="s">
        <v>533</v>
      </c>
    </row>
    <row r="17" spans="1:3" x14ac:dyDescent="0.4">
      <c r="A17" s="54" t="s">
        <v>528</v>
      </c>
      <c r="B17" t="s">
        <v>534</v>
      </c>
    </row>
    <row r="18" spans="1:3" x14ac:dyDescent="0.4">
      <c r="A18" s="23" t="s">
        <v>535</v>
      </c>
      <c r="B18" t="s">
        <v>536</v>
      </c>
    </row>
    <row r="19" spans="1:3" x14ac:dyDescent="0.4">
      <c r="A19" s="124"/>
      <c r="B19" s="3" t="s">
        <v>537</v>
      </c>
    </row>
    <row r="20" spans="1:3" x14ac:dyDescent="0.4">
      <c r="A20" s="124"/>
      <c r="B20" t="s">
        <v>333</v>
      </c>
    </row>
    <row r="21" spans="1:3" x14ac:dyDescent="0.4">
      <c r="A21" s="124"/>
    </row>
    <row r="24" spans="1:3" x14ac:dyDescent="0.4">
      <c r="A24" s="3" t="s">
        <v>486</v>
      </c>
    </row>
    <row r="25" spans="1:3" x14ac:dyDescent="0.4">
      <c r="A25" t="s">
        <v>538</v>
      </c>
      <c r="C25" t="s">
        <v>539</v>
      </c>
    </row>
    <row r="26" spans="1:3" x14ac:dyDescent="0.4">
      <c r="C26" t="s">
        <v>540</v>
      </c>
    </row>
    <row r="27" spans="1:3" x14ac:dyDescent="0.4">
      <c r="C27" t="s">
        <v>541</v>
      </c>
    </row>
    <row r="28" spans="1:3" x14ac:dyDescent="0.4">
      <c r="C28" t="s">
        <v>542</v>
      </c>
    </row>
    <row r="37" spans="1:4" x14ac:dyDescent="0.4">
      <c r="A37" t="s">
        <v>543</v>
      </c>
      <c r="C37" t="s">
        <v>544</v>
      </c>
    </row>
    <row r="38" spans="1:4" x14ac:dyDescent="0.4">
      <c r="D38" t="s">
        <v>545</v>
      </c>
    </row>
    <row r="39" spans="1:4" x14ac:dyDescent="0.4">
      <c r="D39" t="s">
        <v>546</v>
      </c>
    </row>
    <row r="40" spans="1:4" x14ac:dyDescent="0.4">
      <c r="D40" t="s">
        <v>547</v>
      </c>
    </row>
    <row r="42" spans="1:4" ht="12.6" x14ac:dyDescent="0.45">
      <c r="A42" t="s">
        <v>548</v>
      </c>
    </row>
    <row r="43" spans="1:4" x14ac:dyDescent="0.4">
      <c r="C43" t="s">
        <v>549</v>
      </c>
    </row>
    <row r="44" spans="1:4" x14ac:dyDescent="0.4">
      <c r="C44" t="s">
        <v>550</v>
      </c>
    </row>
    <row r="45" spans="1:4" x14ac:dyDescent="0.4">
      <c r="C45" t="s">
        <v>551</v>
      </c>
    </row>
    <row r="46" spans="1:4" x14ac:dyDescent="0.4">
      <c r="D46" t="s">
        <v>545</v>
      </c>
    </row>
    <row r="47" spans="1:4" x14ac:dyDescent="0.4">
      <c r="D47" t="s">
        <v>552</v>
      </c>
    </row>
    <row r="48" spans="1:4" x14ac:dyDescent="0.4">
      <c r="D48" t="s">
        <v>553</v>
      </c>
    </row>
    <row r="49" spans="1:3" x14ac:dyDescent="0.4">
      <c r="C49" t="s">
        <v>554</v>
      </c>
    </row>
    <row r="50" spans="1:3" x14ac:dyDescent="0.4">
      <c r="C50" t="s">
        <v>555</v>
      </c>
    </row>
    <row r="52" spans="1:3" ht="12.6" x14ac:dyDescent="0.45">
      <c r="A52" s="3" t="s">
        <v>556</v>
      </c>
    </row>
    <row r="53" spans="1:3" x14ac:dyDescent="0.4">
      <c r="A53" t="s">
        <v>557</v>
      </c>
    </row>
  </sheetData>
  <sheetProtection selectLockedCells="1" selectUnlockedCells="1"/>
  <pageMargins left="0.7" right="0.7" top="0.75" bottom="0.75" header="0.51180555555555551" footer="0.51180555555555551"/>
  <pageSetup paperSize="9" firstPageNumber="0" orientation="portrait" horizontalDpi="300" verticalDpi="300"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9" tint="0.79998168889431442"/>
  </sheetPr>
  <dimension ref="A1:H33"/>
  <sheetViews>
    <sheetView zoomScale="130" zoomScaleNormal="130" workbookViewId="0"/>
  </sheetViews>
  <sheetFormatPr baseColWidth="10" defaultRowHeight="12.3" x14ac:dyDescent="0.4"/>
  <cols>
    <col min="1" max="1" width="18.44140625" bestFit="1" customWidth="1"/>
  </cols>
  <sheetData>
    <row r="1" spans="1:8" x14ac:dyDescent="0.4">
      <c r="A1" s="3" t="s">
        <v>101</v>
      </c>
      <c r="B1" t="s">
        <v>1004</v>
      </c>
      <c r="F1" t="s">
        <v>0</v>
      </c>
      <c r="G1" s="29">
        <v>45685</v>
      </c>
      <c r="H1" t="s">
        <v>783</v>
      </c>
    </row>
    <row r="2" spans="1:8" x14ac:dyDescent="0.4">
      <c r="A2" s="3"/>
      <c r="B2" t="s">
        <v>1503</v>
      </c>
      <c r="G2" s="29"/>
    </row>
    <row r="3" spans="1:8" x14ac:dyDescent="0.4">
      <c r="A3" s="3" t="s">
        <v>102</v>
      </c>
      <c r="B3" t="s">
        <v>1487</v>
      </c>
      <c r="F3" s="3" t="s">
        <v>1506</v>
      </c>
    </row>
    <row r="4" spans="1:8" x14ac:dyDescent="0.4">
      <c r="A4" s="3" t="s">
        <v>127</v>
      </c>
      <c r="B4" t="s">
        <v>1507</v>
      </c>
    </row>
    <row r="5" spans="1:8" x14ac:dyDescent="0.4">
      <c r="A5" s="425" t="s">
        <v>1508</v>
      </c>
    </row>
    <row r="6" spans="1:8" x14ac:dyDescent="0.4">
      <c r="A6" s="27" t="s">
        <v>1488</v>
      </c>
    </row>
    <row r="7" spans="1:8" x14ac:dyDescent="0.4">
      <c r="A7" s="27" t="s">
        <v>103</v>
      </c>
    </row>
    <row r="11" spans="1:8" ht="12.6" thickBot="1" x14ac:dyDescent="0.45">
      <c r="A11" s="3" t="s">
        <v>104</v>
      </c>
    </row>
    <row r="12" spans="1:8" x14ac:dyDescent="0.4">
      <c r="A12" s="417">
        <v>20250123</v>
      </c>
      <c r="B12" s="418"/>
    </row>
    <row r="13" spans="1:8" x14ac:dyDescent="0.4">
      <c r="A13" s="419" t="s">
        <v>1490</v>
      </c>
      <c r="B13" s="422"/>
      <c r="C13" t="s">
        <v>1514</v>
      </c>
    </row>
    <row r="14" spans="1:8" x14ac:dyDescent="0.4">
      <c r="A14" s="423" t="s">
        <v>1489</v>
      </c>
      <c r="B14" s="422"/>
      <c r="C14" t="s">
        <v>1505</v>
      </c>
    </row>
    <row r="15" spans="1:8" x14ac:dyDescent="0.4">
      <c r="A15" s="423" t="s">
        <v>1495</v>
      </c>
      <c r="B15" s="422"/>
    </row>
    <row r="16" spans="1:8" x14ac:dyDescent="0.4">
      <c r="A16" s="427" t="s">
        <v>272</v>
      </c>
      <c r="B16" s="422"/>
      <c r="C16" t="s">
        <v>1513</v>
      </c>
    </row>
    <row r="17" spans="1:3" x14ac:dyDescent="0.4">
      <c r="A17" s="419" t="s">
        <v>1511</v>
      </c>
      <c r="B17" s="422"/>
      <c r="C17" t="s">
        <v>1515</v>
      </c>
    </row>
    <row r="18" spans="1:3" x14ac:dyDescent="0.4">
      <c r="A18" s="423" t="s">
        <v>1512</v>
      </c>
      <c r="B18" s="426">
        <v>0</v>
      </c>
      <c r="C18" t="s">
        <v>1517</v>
      </c>
    </row>
    <row r="19" spans="1:3" x14ac:dyDescent="0.4">
      <c r="A19" s="427" t="s">
        <v>272</v>
      </c>
      <c r="B19" s="426"/>
      <c r="C19" t="s">
        <v>1516</v>
      </c>
    </row>
    <row r="20" spans="1:3" ht="12.6" thickBot="1" x14ac:dyDescent="0.45">
      <c r="A20" s="420" t="s">
        <v>272</v>
      </c>
      <c r="B20" s="421"/>
      <c r="C20" t="s">
        <v>1504</v>
      </c>
    </row>
    <row r="23" spans="1:3" x14ac:dyDescent="0.4">
      <c r="A23" t="s">
        <v>1491</v>
      </c>
    </row>
    <row r="24" spans="1:3" x14ac:dyDescent="0.4">
      <c r="A24" s="424" t="s">
        <v>1489</v>
      </c>
      <c r="B24" t="s">
        <v>1499</v>
      </c>
    </row>
    <row r="25" spans="1:3" x14ac:dyDescent="0.4">
      <c r="A25" s="424" t="s">
        <v>1492</v>
      </c>
      <c r="B25" t="s">
        <v>1500</v>
      </c>
    </row>
    <row r="26" spans="1:3" x14ac:dyDescent="0.4">
      <c r="A26" s="424" t="s">
        <v>1494</v>
      </c>
      <c r="B26" t="s">
        <v>1501</v>
      </c>
    </row>
    <row r="27" spans="1:3" x14ac:dyDescent="0.4">
      <c r="A27" s="424" t="s">
        <v>1493</v>
      </c>
      <c r="B27" t="s">
        <v>1502</v>
      </c>
    </row>
    <row r="28" spans="1:3" x14ac:dyDescent="0.4">
      <c r="A28" s="424" t="s">
        <v>1509</v>
      </c>
      <c r="B28" t="s">
        <v>1510</v>
      </c>
    </row>
    <row r="29" spans="1:3" x14ac:dyDescent="0.4">
      <c r="A29" s="424" t="s">
        <v>1495</v>
      </c>
      <c r="B29" t="s">
        <v>1497</v>
      </c>
    </row>
    <row r="30" spans="1:3" x14ac:dyDescent="0.4">
      <c r="A30" s="424" t="s">
        <v>1496</v>
      </c>
      <c r="B30" t="s">
        <v>1498</v>
      </c>
    </row>
    <row r="32" spans="1:3" x14ac:dyDescent="0.4">
      <c r="A32" t="s">
        <v>1518</v>
      </c>
    </row>
    <row r="33" spans="1:4" x14ac:dyDescent="0.4">
      <c r="A33" s="424" t="s">
        <v>1512</v>
      </c>
      <c r="B33" t="s">
        <v>1519</v>
      </c>
      <c r="D33" t="s">
        <v>1520</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29</vt:i4>
      </vt:variant>
    </vt:vector>
  </HeadingPairs>
  <TitlesOfParts>
    <vt:vector size="29" baseType="lpstr">
      <vt:lpstr>OrganizationFLORSYS (1 plot)</vt:lpstr>
      <vt:lpstr>configFile.dat</vt:lpstr>
      <vt:lpstr>CropSeedLotContamination</vt:lpstr>
      <vt:lpstr>florsys.dat (1 plot)</vt:lpstr>
      <vt:lpstr>IAE</vt:lpstr>
      <vt:lpstr>Manure.dat</vt:lpstr>
      <vt:lpstr>ITK.dat (CroppingSystem)</vt:lpstr>
      <vt:lpstr>monospecific.dat</vt:lpstr>
      <vt:lpstr>FLORSYSoptions.dat</vt:lpstr>
      <vt:lpstr>Output.dat</vt:lpstr>
      <vt:lpstr>random.dat</vt:lpstr>
      <vt:lpstr>SeedBank(initial)</vt:lpstr>
      <vt:lpstr>FragmentBank(initial)</vt:lpstr>
      <vt:lpstr>seedImmigration.dat</vt:lpstr>
      <vt:lpstr>SoilClimate</vt:lpstr>
      <vt:lpstr>SoilStructure(initial)</vt:lpstr>
      <vt:lpstr>Sol.dat</vt:lpstr>
      <vt:lpstr>ToolWidth.dat</vt:lpstr>
      <vt:lpstr>Weather</vt:lpstr>
      <vt:lpstr>WeedDetection.dat</vt:lpstr>
      <vt:lpstr>weedPatch.dat</vt:lpstr>
      <vt:lpstr>Cropvarieties</vt:lpstr>
      <vt:lpstr>OrganizationFLORSYS (N plots)</vt:lpstr>
      <vt:lpstr>florsys.dat+plots.dat (N plots)</vt:lpstr>
      <vt:lpstr>dispersalXXX.dat</vt:lpstr>
      <vt:lpstr>parcellaire.dat</vt:lpstr>
      <vt:lpstr>califlopp.dat</vt:lpstr>
      <vt:lpstr>ConvertisseurOrganization</vt:lpstr>
      <vt:lpstr>Herbicide resistance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colbach</dc:creator>
  <cp:lastModifiedBy>NC</cp:lastModifiedBy>
  <dcterms:created xsi:type="dcterms:W3CDTF">2014-02-17T09:57:35Z</dcterms:created>
  <dcterms:modified xsi:type="dcterms:W3CDTF">2025-06-10T15:39:53Z</dcterms:modified>
</cp:coreProperties>
</file>